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defaultThemeVersion="124226"/>
  <mc:AlternateContent xmlns:mc="http://schemas.openxmlformats.org/markup-compatibility/2006">
    <mc:Choice Requires="x15">
      <x15ac:absPath xmlns:x15ac="http://schemas.microsoft.com/office/spreadsheetml/2010/11/ac" url="D:\ИРИНА КОПЕЛЕВА\2020 год\Отчетность\Ежеквартально\Отчет 17\9 месяцев\"/>
    </mc:Choice>
  </mc:AlternateContent>
  <xr:revisionPtr revIDLastSave="0" documentId="13_ncr:1_{289DF4CD-26E3-4D65-8C6E-3D75DBD66E07}" xr6:coauthVersionLast="36" xr6:coauthVersionMax="36" xr10:uidLastSave="{00000000-0000-0000-0000-000000000000}"/>
  <bookViews>
    <workbookView xWindow="12108" yWindow="1248" windowWidth="11916" windowHeight="8112" firstSheet="2" activeTab="4" xr2:uid="{00000000-000D-0000-FFFF-FFFF00000000}"/>
  </bookViews>
  <sheets>
    <sheet name="1 Административное деление" sheetId="33" r:id="rId1"/>
    <sheet name="2 Дорожное хозяйство" sheetId="23" r:id="rId2"/>
    <sheet name="3 Дополнительные доходы" sheetId="6" r:id="rId3"/>
    <sheet name="4 ЧАЭС" sheetId="42" r:id="rId4"/>
    <sheet name="5 Прочие расходы р. 1.10.3" sheetId="8" r:id="rId5"/>
    <sheet name="6 адресная помощь" sheetId="38" r:id="rId6"/>
    <sheet name="7 Пр тр населен" sheetId="43" r:id="rId7"/>
    <sheet name="8 агропром про-во" sheetId="45" r:id="rId8"/>
    <sheet name="9 комп гос-ва по УСС" sheetId="40" r:id="rId9"/>
    <sheet name="10 Занятость" sheetId="39" r:id="rId10"/>
    <sheet name="11 Долги " sheetId="46" r:id="rId11"/>
    <sheet name="12 задолженность перед бюджетом" sheetId="20" r:id="rId12"/>
    <sheet name="Лист1" sheetId="48" r:id="rId13"/>
  </sheets>
  <externalReferences>
    <externalReference r:id="rId14"/>
    <externalReference r:id="rId15"/>
    <externalReference r:id="rId16"/>
    <externalReference r:id="rId17"/>
    <externalReference r:id="rId18"/>
    <externalReference r:id="rId19"/>
  </externalReferences>
  <definedNames>
    <definedName name="_______A65550" localSheetId="10">#REF!</definedName>
    <definedName name="_______A65550" localSheetId="7">#REF!</definedName>
    <definedName name="_______A65550" localSheetId="8">#REF!</definedName>
    <definedName name="_______A65550">#REF!</definedName>
    <definedName name="______A65550" localSheetId="10">#REF!</definedName>
    <definedName name="______A65550" localSheetId="7">#REF!</definedName>
    <definedName name="______A65550" localSheetId="8">#REF!</definedName>
    <definedName name="______A65550">#REF!</definedName>
    <definedName name="_____A65550" localSheetId="7">#REF!</definedName>
    <definedName name="_____A65550" localSheetId="8">#REF!</definedName>
    <definedName name="_____A65550">#REF!</definedName>
    <definedName name="____A65550" localSheetId="9">#REF!</definedName>
    <definedName name="____A65550" localSheetId="3">#REF!</definedName>
    <definedName name="____A65550" localSheetId="5">#REF!</definedName>
    <definedName name="____A65550" localSheetId="6">#REF!</definedName>
    <definedName name="____A65550" localSheetId="7">#REF!</definedName>
    <definedName name="____A65550" localSheetId="8">#REF!</definedName>
    <definedName name="____A65550">#REF!</definedName>
    <definedName name="___A65550" localSheetId="9">#REF!</definedName>
    <definedName name="___A65550" localSheetId="3">#REF!</definedName>
    <definedName name="___A65550" localSheetId="5">#REF!</definedName>
    <definedName name="___A65550" localSheetId="6">#REF!</definedName>
    <definedName name="___A65550" localSheetId="8">#REF!</definedName>
    <definedName name="___A65550">#REF!</definedName>
    <definedName name="__A65550" localSheetId="9">#REF!</definedName>
    <definedName name="__A65550" localSheetId="11">#REF!</definedName>
    <definedName name="__A65550" localSheetId="3">#REF!</definedName>
    <definedName name="__A65550" localSheetId="5">#REF!</definedName>
    <definedName name="__A65550" localSheetId="6">#REF!</definedName>
    <definedName name="__A65550" localSheetId="8">#REF!</definedName>
    <definedName name="__A65550">#REF!</definedName>
    <definedName name="__Tab54">[1]Tab40!$A$1:$N$46</definedName>
    <definedName name="_A65550" localSheetId="0">#REF!</definedName>
    <definedName name="_A65550" localSheetId="9">#REF!</definedName>
    <definedName name="_A65550" localSheetId="10">#REF!</definedName>
    <definedName name="_A65550" localSheetId="11">#REF!</definedName>
    <definedName name="_A65550" localSheetId="3">#REF!</definedName>
    <definedName name="_A65550" localSheetId="6">#REF!</definedName>
    <definedName name="_A65550" localSheetId="7">#REF!</definedName>
    <definedName name="_A65550" localSheetId="8">#REF!</definedName>
    <definedName name="_A65550">#REF!</definedName>
    <definedName name="_Tab54">[1]Tab40!$A$1:$N$46</definedName>
    <definedName name="Ass_1999_Import_Prices">[2]Proj!$DF$319</definedName>
    <definedName name="Ass_1999_Q1_Export_Energy_Prices">[2]Proj!$CW$295</definedName>
    <definedName name="Ass_1999_Q1_Export_Non_Energy_Prices">[2]Proj!$CW$304</definedName>
    <definedName name="Ass_1999_Q2_Export_Energy_Prices">[2]Proj!$CZ$295</definedName>
    <definedName name="Ass_1999_Q2_Export_Non_Energy_Prices">[2]Proj!$CZ$304</definedName>
    <definedName name="Ass_1999_Q3_Export_Energy_Prices">[2]Proj!$DC$295</definedName>
    <definedName name="Ass_1999_Q3_Export_Non_Energy_Prices">[2]Proj!$DC$304</definedName>
    <definedName name="Ass_1999_Q4_Export_Energy_Prices">[2]Proj!$DF$295</definedName>
    <definedName name="Ass_1999_Q4_Export_Non_Energy_Prices">[2]Proj!$DF$304</definedName>
    <definedName name="Ass_1999_Q4_Real_GDP_SA_Add">[2]Ass!$X$30</definedName>
    <definedName name="Ass_2000_Export_Energy_Prices">[2]Proj!$DR$294</definedName>
    <definedName name="Ass_2000_Export_Non_Energy_Prices">[2]Proj!$DR$303</definedName>
    <definedName name="Ass_2000_Export_Prices">[2]Proj!$DR$312</definedName>
    <definedName name="Ass_2000_Import_Prices">[2]Proj!$DR$319</definedName>
    <definedName name="Ass_2000_Q1_Export_Energy_Prices">[2]Proj!$DI$295</definedName>
    <definedName name="Ass_2000_Q1_Export_Non_Energy_Prices">[2]Proj!$DG$304</definedName>
    <definedName name="Ass_2000_Q1_Export_Prices">[2]Proj!$DI$313</definedName>
    <definedName name="Ass_2000_Q1_Import_Prices">[2]Proj!$DI$320</definedName>
    <definedName name="Ass_2000_Q2_Export_Energy_Prices">[2]Proj!$DL$295</definedName>
    <definedName name="Ass_2000_Q2_Export_Non_Energy_Prices">[2]Proj!$DL$304</definedName>
    <definedName name="Ass_2000_Q2_Export_Prices">[2]Proj!$DL$313</definedName>
    <definedName name="Ass_2000_Q2_Import_Prices">[2]Proj!$DL$320</definedName>
    <definedName name="Ass_2000_Q3_Export_Energy_Prices">[2]Proj!$DO$295</definedName>
    <definedName name="Ass_2000_Q3_Export_Non_Energy_Prices">[2]Proj!$DO$304</definedName>
    <definedName name="Ass_2000_Q3_Export_Prices">[2]Proj!$DO$313</definedName>
    <definedName name="Ass_2000_Q3_Import_Prices">[2]Proj!$DO$320</definedName>
    <definedName name="Ass_2000_Q4_Export_Energy_Prices">[2]Proj!$DR$295</definedName>
    <definedName name="Ass_2000_Q4_Export_Non_Energy_Prices">[2]Proj!$DR$304</definedName>
    <definedName name="Ass_2000_Q4_Export_Prices">[2]Proj!$DR$313</definedName>
    <definedName name="Ass_2000_Q4_GDP_Defl_Add">[2]Ass!$AB$56</definedName>
    <definedName name="Ass_2000_Q4_Import_Prices">[2]Proj!$DR$320</definedName>
    <definedName name="Ass_2000_Q4_Real_Cons_SA">[2]Ass!$BU$49</definedName>
    <definedName name="Ass_2000_Q4_Real_GDP_SA">[2]Ass!$AB$29</definedName>
    <definedName name="Ass_2000_Q4_Real_Inv_SA">[2]Ass!$BU$50</definedName>
    <definedName name="Ass_2000_Real_Cons_SA">[2]Ass!$BU$49</definedName>
    <definedName name="Ass_2000_Real_Inv_SA">[2]Ass!$BU$50</definedName>
    <definedName name="Ass_2000_REER_eop_Add">[2]Ass!$D$76</definedName>
    <definedName name="Ass_2001_CPI_eop_SA">[2]Ass!$CG$52</definedName>
    <definedName name="Ass_2001_Export_Energy_Prices">[2]Proj!$ED$294</definedName>
    <definedName name="Ass_2001_Export_Non_Energy_Prices">[2]Proj!$ED$303</definedName>
    <definedName name="Ass_2001_Export_Prices">[2]Proj!$ED$312</definedName>
    <definedName name="Ass_2001_Import_Prices">[2]Proj!$ED$319</definedName>
    <definedName name="Ass_2001_Q1_GDP_Defl_Add">[2]Ass!$AC$56</definedName>
    <definedName name="Ass_2001_Q1_Real_Cons_SA">[2]Ass!$AC$49</definedName>
    <definedName name="Ass_2001_Q1_Real_Inv_SA">[2]Ass!$AC$50</definedName>
    <definedName name="Ass_2001_Q2_GDP_Defl_Add">[2]Ass!$AD$56</definedName>
    <definedName name="Ass_2001_Q2_Real_Cons_SA">[2]Ass!$AD$49</definedName>
    <definedName name="Ass_2001_Q2_Real_Inv_SA">[2]Ass!$AD$50</definedName>
    <definedName name="Ass_2001_Q3_GDP_Defl_Add">[2]Ass!$AE$56</definedName>
    <definedName name="Ass_2001_Q3_Real_Cons_SA">[2]Ass!$AE$49</definedName>
    <definedName name="Ass_2001_Q3_Real_Inv_SA">[2]Ass!$AE$50</definedName>
    <definedName name="Ass_2001_Q4_GDP_Defl_Add">[2]Ass!$AF$56</definedName>
    <definedName name="Ass_2001_Q4_Real_Cons_SA">[2]Ass!$AF$49</definedName>
    <definedName name="Ass_2001_Q4_Real_GDP_SA">[2]Ass!$AF$29</definedName>
    <definedName name="Ass_2001_Q4_Real_Inv_SA">[2]Ass!$AF$50</definedName>
    <definedName name="Ass_2001_Real_Cons">[2]Ass!$E$49</definedName>
    <definedName name="Ass_2001_Real_Cons_SA">[2]Ass!$E$49</definedName>
    <definedName name="Ass_2001_Real_Cons_SA_Growth">[2]Ass!$E$49</definedName>
    <definedName name="Ass_2001_Real_Inv">[2]Ass!$E$50</definedName>
    <definedName name="Ass_2001_Real_Inv_SA">[2]Ass!$E$50</definedName>
    <definedName name="Ass_2001_Real_Inv_SA_Growth">[2]Ass!$E$50</definedName>
    <definedName name="Ass_2001_REER_eop_Add">[2]Ass!$E$76</definedName>
    <definedName name="Ass_2002_Export_Energy_Prices">[2]Proj!$EP$294</definedName>
    <definedName name="Ass_2002_Export_Non_Energy_Prices">[2]Proj!$EP$303</definedName>
    <definedName name="Ass_2002_Export_Prices">[2]Proj!$EP$312</definedName>
    <definedName name="Ass_2002_Import_Prices">[2]Proj!$EP$319</definedName>
    <definedName name="Ass_2002_Q4_GDP_Defl_Add">[2]Ass!$AJ$56</definedName>
    <definedName name="Ass_2003_Export_Energy_Prices">[2]Proj!$FB$294</definedName>
    <definedName name="Ass_2003_Export_Non_Energy_Prices">[2]Proj!$FB$303</definedName>
    <definedName name="Ass_2003_Export_Prices">[2]Proj!$FB$312</definedName>
    <definedName name="Ass_2003_Import_Prices">[2]Proj!$FB$319</definedName>
    <definedName name="Ass_2003_Q4_GDP_Defl_Add">[2]Ass!$AN$56</definedName>
    <definedName name="Ass_2004_Export_Energy_Prices">[2]Proj!$FN$294</definedName>
    <definedName name="Ass_2004_Export_Non_Energy_Prices">[2]Proj!$FN$303</definedName>
    <definedName name="Ass_2004_Export_Prices">[2]Proj!$FN$312</definedName>
    <definedName name="Ass_2004_Import_Prices">[2]Proj!$FN$319</definedName>
    <definedName name="Ass_2004_Q4_GDP_Defl_Add">[2]Ass!$AR$56</definedName>
    <definedName name="Ass_2005_Export_Energy_Prices">[2]Proj!$FZ$294</definedName>
    <definedName name="Ass_2005_Export_Non_Energy_Prices">[2]Proj!$FZ$303</definedName>
    <definedName name="Ass_2005_Export_Prices">[2]Proj!$FZ$312</definedName>
    <definedName name="Ass_2005_Import_Prices">[2]Proj!$FZ$319</definedName>
    <definedName name="Ass_2005_Q4_GDP_Defl_Add">[2]Ass!$AV$56</definedName>
    <definedName name="Ass_GGCons_Exp">'[2]Ass Model'!$B$48</definedName>
    <definedName name="Ass_GGCons_GGConsInv">'[2]Ass Model'!$B$48</definedName>
    <definedName name="Check_1999_Constant">[2]Proj_Model!$K$23</definedName>
    <definedName name="Check_1999_Current">[2]Proj_Model!$K$124</definedName>
    <definedName name="Check_1999_GGCons">[2]Proj_Model!$K$342</definedName>
    <definedName name="Check_2000_Constant">[2]Proj_Model!$L$23</definedName>
    <definedName name="Check_2000_CPI_eop">[2]Ass!$D$20</definedName>
    <definedName name="Check_2000_CPI_eop_Growth">[2]Ass!$D$20</definedName>
    <definedName name="Check_2000_Current">[2]Proj_Model!$L$124</definedName>
    <definedName name="Check_2000_ER_eop">[2]Ass!$D$21</definedName>
    <definedName name="Check_2000_Export_Energy_Prices">[2]Proj!$I$298</definedName>
    <definedName name="Check_2000_Export_Non_Energy_Prices">[2]Proj!$I$307</definedName>
    <definedName name="Check_2000_Export_Prices">[2]Proj!$I$314</definedName>
    <definedName name="Check_2000_Import_Prices">[2]Proj!$I$323</definedName>
    <definedName name="Check_2000_Nom_GDP">[2]Ass!$D$22</definedName>
    <definedName name="Check_2000_Q3_Export_Energy_Prices">[2]Proj!$AZ$298</definedName>
    <definedName name="Check_2000_Q3_Export_Non_Energy_Prices">[2]Proj!$AZ$307</definedName>
    <definedName name="Check_2000_Q3_Export_Prices">[2]Proj!$AZ$314</definedName>
    <definedName name="Check_2000_Q3_Import_Prices">[2]Proj!$AZ$323</definedName>
    <definedName name="Check_2000_Q4_Export_Energy_Prices">[2]Proj!$BA$298</definedName>
    <definedName name="Check_2000_Q4_Export_Non_Energy_Prices">[2]Proj!$BA$307</definedName>
    <definedName name="Check_2000_Q4_Export_Prices">[2]Proj!$BA$314</definedName>
    <definedName name="Check_2000_Q4_Import_Prices">[2]Proj!$BA$323</definedName>
    <definedName name="Check_2000_Real_GDP_Growth">[2]Ass!$D$19</definedName>
    <definedName name="Check_2001_Constant">[2]Proj_Model!$M$23</definedName>
    <definedName name="Check_2001_CPI_eop_Growth">[2]Ass!$E$20</definedName>
    <definedName name="Check_2001_Current">[2]Proj_Model!$M$124</definedName>
    <definedName name="Check_2001_ER_eop">[2]Ass!$E$21</definedName>
    <definedName name="Check_2001_Export_Energy_Prices">[2]Proj!$J$298</definedName>
    <definedName name="Check_2001_Export_Non_Energy_Prices">[2]Proj!$J$307</definedName>
    <definedName name="Check_2001_Export_Prices">[2]Proj!$J$314</definedName>
    <definedName name="Check_2001_GDP_Deflator">[2]Proj!$J$154</definedName>
    <definedName name="Check_2001_Import_Prices">[2]Proj!$J$323</definedName>
    <definedName name="Check_2001_Nom_GDP">[2]Ass!$E$22</definedName>
    <definedName name="Check_2001_Real_Cons_Growth">[2]Ass!$E$23</definedName>
    <definedName name="Check_2001_Real_GDP_Growth">[2]Ass!$E$19</definedName>
    <definedName name="Check_2001_Real_Inv_Growth">[2]Ass!$E$24</definedName>
    <definedName name="Check_2002_Constant">[2]Proj_Model!$N$23</definedName>
    <definedName name="Check_2002_Current">[2]Proj_Model!$N$124</definedName>
    <definedName name="Check_2002_Export_Energy_Prices">[2]Proj!$K$298</definedName>
    <definedName name="Check_2002_Export_Non_Energy_Prices">[2]Proj!$K$307</definedName>
    <definedName name="Check_2002_Export_Prices">[2]Proj!$K$314</definedName>
    <definedName name="Check_2002_GDP_Deflator">[2]Proj!$K$154</definedName>
    <definedName name="Check_2002_Import_Prices">[2]Proj!$K$323</definedName>
    <definedName name="Check_2003_Constant">[2]Proj_Model!$O$23</definedName>
    <definedName name="Check_2003_Current">[2]Proj_Model!$O$124</definedName>
    <definedName name="Check_2003_Export_Energy_Prices">[2]Proj!$L$298</definedName>
    <definedName name="Check_2003_Export_Non_Energy_Prices">[2]Proj!$L$307</definedName>
    <definedName name="Check_2003_Export_Prices">[2]Proj!$L$314</definedName>
    <definedName name="Check_2003_GDP_Deflator">[2]Proj!$L$154</definedName>
    <definedName name="Check_2003_Import_Prices">[2]Proj!$L$323</definedName>
    <definedName name="Check_2004_Constant">[2]Proj_Model!$P$23</definedName>
    <definedName name="Check_2004_Current">[2]Proj_Model!$P$124</definedName>
    <definedName name="Check_2004_Export_Energy_Prices">[2]Proj!$M$298</definedName>
    <definedName name="Check_2004_Export_Non_Energy_Prices">[2]Proj!$M$307</definedName>
    <definedName name="Check_2004_Export_Prices">[2]Proj!$M$314</definedName>
    <definedName name="Check_2004_GDP_Deflator">[2]Proj!$M$154</definedName>
    <definedName name="Check_2004_Import_Prices">[2]Proj!$M$323</definedName>
    <definedName name="Check_2005_Constant">[2]Proj_Model!$Q$23</definedName>
    <definedName name="Check_2005_Current">[2]Proj_Model!$Q$124</definedName>
    <definedName name="Check_2005_Export_Energy_Prices">[2]Proj!$N$298</definedName>
    <definedName name="Check_2005_Export_Non_Energy_Prices">[2]Proj!$N$307</definedName>
    <definedName name="Check_2005_Export_Prices">[2]Proj!$N$314</definedName>
    <definedName name="Check_2005_GDP_Deflator">[2]Proj!$N$154</definedName>
    <definedName name="Check_2005_Import_Prices">[2]Proj!$N$323</definedName>
    <definedName name="Check_2006_Constant">[2]Proj_Model!$R$23</definedName>
    <definedName name="Check_2006_Current">[2]Proj_Model!$R$124</definedName>
    <definedName name="Check_2007_Constant">[2]Proj_Model!$S$23</definedName>
    <definedName name="Check_2007_Current">[2]Proj_Model!$S$124</definedName>
    <definedName name="Check_2008_Constant">[2]Proj_Model!$T$23</definedName>
    <definedName name="Check_2008_Current">[2]Proj_Model!$T$124</definedName>
    <definedName name="Check_2009_Constant">[2]Proj_Model!$U$23</definedName>
    <definedName name="Check_2009_Current">[2]Proj_Model!$U$124</definedName>
    <definedName name="Check_2010_Constant">[2]Proj_Model!$V$23</definedName>
    <definedName name="Check_2010_Current">[2]Proj_Model!$V$124</definedName>
    <definedName name="Check_2011_Constant">[2]Proj_Model!$W$23</definedName>
    <definedName name="Check_2011_Current">[2]Proj_Model!$W$124</definedName>
    <definedName name="Check_2012_Constant">[2]Proj_Model!$X$23</definedName>
    <definedName name="Check_2012_Current">[2]Proj_Model!$X$124</definedName>
    <definedName name="Check_2013_Constant">[2]Proj_Model!$Y$23</definedName>
    <definedName name="Check_2013_Current">[2]Proj_Model!$Y$124</definedName>
    <definedName name="Check_2014_Constant">[2]Proj_Model!$Z$23</definedName>
    <definedName name="Check_2014_Current">[2]Proj_Model!$Z$124</definedName>
    <definedName name="Check_2015_Constant">[2]Proj_Model!$AA$23</definedName>
    <definedName name="Check_2015_Current">[2]Proj_Model!$AA$124</definedName>
    <definedName name="FinInd_IR_INTERBANK">OFFSET('[3]Financial Indicators (daily)'!$N$484, (COUNTA('[3]Financial Indicators (daily)'!$N$1:$N$65536)-383)-31, 0, 31)</definedName>
    <definedName name="FinInd_IR_REFINANCE">OFFSET('[3]Financial Indicators (daily)'!$L$484, (COUNTA('[3]Financial Indicators (daily)'!$L$1:$L$65536)-467)-31, 0, 31)</definedName>
    <definedName name="FinInd_IR_TBILLS">OFFSET('[3]Financial Indicators (daily)'!$S$484, (COUNTA('[3]Financial Indicators (daily)'!$S$1:$S$65536)-148)-31, 0, 31)</definedName>
    <definedName name="GDP_2001_Constant">[2]Proj_Model!$M$16</definedName>
    <definedName name="GDP_2001_Current">[2]Proj_Model!$M$120</definedName>
    <definedName name="GDP_2002_Constant">[2]Proj_Model!$N$16</definedName>
    <definedName name="GDP_2002_Current">[2]Proj_Model!$N$120</definedName>
    <definedName name="GDP_2003_Constant">[2]Proj_Model!$O$16</definedName>
    <definedName name="GDP_2003_Current">[2]Proj_Model!$O$120</definedName>
    <definedName name="GDP_2004_Constant">[2]Proj_Model!$P$16</definedName>
    <definedName name="GDP_2004_Current">[2]Proj_Model!$P$120</definedName>
    <definedName name="GDP_2005_Constant">[2]Proj_Model!$Q$16</definedName>
    <definedName name="GDP_2005_Current">[2]Proj_Model!$Q$120</definedName>
    <definedName name="GDP_2006_Constant">[2]Proj_Model!$R$16</definedName>
    <definedName name="GDP_2006_Current">[2]Proj_Model!$R$120</definedName>
    <definedName name="GDP_2007_Constant">[2]Proj_Model!$S$16</definedName>
    <definedName name="GDP_2007_Current">[2]Proj_Model!$S$120</definedName>
    <definedName name="GDP_2008_Constant">[2]Proj_Model!$T$16</definedName>
    <definedName name="GDP_2008_Current">[2]Proj_Model!$T$120</definedName>
    <definedName name="GDP_2009_Constant">[2]Proj_Model!$U$16</definedName>
    <definedName name="GDP_2009_Current">[2]Proj_Model!$U$120</definedName>
    <definedName name="GDP_2010_Constant">[2]Proj_Model!$V$16</definedName>
    <definedName name="GDP_2010_Current">[2]Proj_Model!$V$120</definedName>
    <definedName name="GDP_2011_Constant">[2]Proj_Model!$W$16</definedName>
    <definedName name="GDP_2011_Current">[2]Proj_Model!$W$120</definedName>
    <definedName name="GDP_2012_Constant">[2]Proj_Model!$X$16</definedName>
    <definedName name="GDP_2012_Current">[2]Proj_Model!$X$120</definedName>
    <definedName name="GDP_2013_Constant">[2]Proj_Model!$Y$16</definedName>
    <definedName name="GDP_2013_Current">[2]Proj_Model!$Y$120</definedName>
    <definedName name="GDP_2014_Constant">[2]Proj_Model!$Z$16</definedName>
    <definedName name="GDP_2014_Current">[2]Proj_Model!$Z$120</definedName>
    <definedName name="GDP_2015_Constant">[2]Proj_Model!$AA$16</definedName>
    <definedName name="GDP_2015_Current">[2]Proj_Model!$AA$120</definedName>
    <definedName name="gh" localSheetId="0">#REF!</definedName>
    <definedName name="gh" localSheetId="9">#REF!</definedName>
    <definedName name="gh" localSheetId="10">#REF!</definedName>
    <definedName name="gh" localSheetId="11">#REF!</definedName>
    <definedName name="gh" localSheetId="3">#REF!</definedName>
    <definedName name="gh" localSheetId="6">#REF!</definedName>
    <definedName name="gh" localSheetId="7">#REF!</definedName>
    <definedName name="gh" localSheetId="8">#REF!</definedName>
    <definedName name="gh">#REF!</definedName>
    <definedName name="Proj_2000_ER_eop">[2]Proj!$I$391</definedName>
    <definedName name="Proj_2000_M3_ER_Avg_Chg">[2]Proj!$DI$389</definedName>
    <definedName name="Proj_2000_M3_ER_eop_Chg">[2]Proj!$DI$392</definedName>
    <definedName name="Proj_2000_Nom_GDP">[2]Proj!$I$4</definedName>
    <definedName name="Proj_2000_Q3_Real_Cons_SA_Growth">[2]Proj!$AZ$103</definedName>
    <definedName name="Proj_2000_Q3_Real_Inv_SA_Growth">[2]Proj!$AZ$113</definedName>
    <definedName name="Proj_2000_Q4_Real_Cons_SA_Growth">[2]Proj!$BA$103</definedName>
    <definedName name="Proj_2000_Q4_Real_Inv_SA_Growth">[2]Proj!$BA$113</definedName>
    <definedName name="Proj_2000_Real_GDP_Growth">[2]Proj!$I$12</definedName>
    <definedName name="Proj_2000_REER_Avg_Growth">[2]Proj!$I$396</definedName>
    <definedName name="Proj_2000_REER_eop_Growth">[2]Proj!$I$399</definedName>
    <definedName name="Proj_2001_CPI_eop_Growth">[2]Proj!$J$161</definedName>
    <definedName name="Proj_2001_ER_eop">[2]Proj!$J$391</definedName>
    <definedName name="Proj_2001_Nom_GDP">[2]Proj!$J$4</definedName>
    <definedName name="Proj_2001_Q1_Nom_GDP">[2]Proj!$BB$4</definedName>
    <definedName name="Proj_2001_Q1_Real_Cons_SA_Growth">[2]Proj!$BB$103</definedName>
    <definedName name="Proj_2001_Q1_Real_Inv_SA_Growth">[2]Proj!$BB$113</definedName>
    <definedName name="Proj_2001_Q2_Nom_GDP">[2]Proj!$BC$4</definedName>
    <definedName name="Proj_2001_Q2_Real_Cons_SA_Growth">[2]Proj!$BC$103</definedName>
    <definedName name="Proj_2001_Q2_Real_Inv_SA_Growth">[2]Proj!$BC$113</definedName>
    <definedName name="Proj_2001_Q3_Nom_GDP">[2]Proj!$BD$4</definedName>
    <definedName name="Proj_2001_Q3_Real_Cons_SA_Growth">[2]Proj!$BD$103</definedName>
    <definedName name="Proj_2001_Q3_Real_Inv_SA_Growth">[2]Proj!$BD$113</definedName>
    <definedName name="Proj_2001_Q4_Nom_GDP">[2]Proj!$BE$4</definedName>
    <definedName name="Proj_2001_Q4_Real_Cons_SA_Growth">[2]Proj!$BE$103</definedName>
    <definedName name="Proj_2001_Q4_Real_Inv_SA_Growth">[2]Proj!$BE$113</definedName>
    <definedName name="Proj_2001_Real_Cons_Growth">[2]Proj!$J$103</definedName>
    <definedName name="Proj_2001_Real_GDP_Growth">[2]Proj!$J$12</definedName>
    <definedName name="Proj_2001_Real_Inv_Growth">[2]Proj!$J$113</definedName>
    <definedName name="Proj_2002_Nom_GDP">[2]Proj!$K$4</definedName>
    <definedName name="Proj_2003_Nom_GDP">[2]Proj!$L$4</definedName>
    <definedName name="Proj_2004_Nom_GDP">[2]Proj!$M$4</definedName>
    <definedName name="Proj_2005_Nom_GDP">[2]Proj!$N$4</definedName>
    <definedName name="rngLastSave">[4]Main!$G$19</definedName>
    <definedName name="rngLastSent">[4]Main!$G$18</definedName>
    <definedName name="rngLastUpdate">[4]Links!$D$2</definedName>
    <definedName name="rngNeedsUpdate">[4]Links!$E$2</definedName>
    <definedName name="rngNews">[4]Main!$AB$27</definedName>
    <definedName name="rngQuestChecked">[4]ErrCheck!$A$3</definedName>
    <definedName name="xxWRS_14">[5]WEO!$A$5:$A$218</definedName>
    <definedName name="xxWRS_15">[5]WEO!$A$165:$A$218</definedName>
    <definedName name="xxWRS_16">[5]WEO!$A$5:$A$219</definedName>
    <definedName name="xxWRS_17">[5]WEO!$A$5:$A$219</definedName>
    <definedName name="А10" localSheetId="0">#REF!</definedName>
    <definedName name="А10" localSheetId="9">#REF!</definedName>
    <definedName name="А10" localSheetId="10">#REF!</definedName>
    <definedName name="А10" localSheetId="11">#REF!</definedName>
    <definedName name="А10" localSheetId="3">#REF!</definedName>
    <definedName name="А10" localSheetId="6">#REF!</definedName>
    <definedName name="А10" localSheetId="7">#REF!</definedName>
    <definedName name="А10" localSheetId="8">#REF!</definedName>
    <definedName name="А10">#REF!</definedName>
    <definedName name="_xlnm.Database" localSheetId="9">#REF!</definedName>
    <definedName name="_xlnm.Database" localSheetId="10">#REF!</definedName>
    <definedName name="_xlnm.Database" localSheetId="3">#REF!</definedName>
    <definedName name="_xlnm.Database" localSheetId="6">#REF!</definedName>
    <definedName name="_xlnm.Database" localSheetId="7">#REF!</definedName>
    <definedName name="_xlnm.Database" localSheetId="8">#REF!</definedName>
    <definedName name="_xlnm.Database">#REF!</definedName>
    <definedName name="в" localSheetId="7">#REF!</definedName>
    <definedName name="в">#REF!</definedName>
    <definedName name="внебюдж">#REF!</definedName>
    <definedName name="ДЕВАЛЬВАЦИЯ">'[6]Исходные данные помесячные: Годовой сво'!$A$1:$P$83</definedName>
    <definedName name="_xlnm.Print_Titles" localSheetId="0">#REF!,#REF!</definedName>
    <definedName name="_xlnm.Print_Titles" localSheetId="10">#REF!,#REF!</definedName>
    <definedName name="_xlnm.Print_Titles" localSheetId="3">#REF!,#REF!</definedName>
    <definedName name="_xlnm.Print_Titles" localSheetId="6">'7 Пр тр населен'!#REF!</definedName>
    <definedName name="_xlnm.Print_Titles" localSheetId="7">#REF!,#REF!</definedName>
    <definedName name="_xlnm.Print_Titles" localSheetId="8">'9 комп гос-ва по УСС'!$5:$8</definedName>
    <definedName name="_xlnm.Print_Titles">#REF!,#REF!</definedName>
    <definedName name="зан" localSheetId="0">#REF!</definedName>
    <definedName name="зан" localSheetId="9">#REF!</definedName>
    <definedName name="зан" localSheetId="10">#REF!</definedName>
    <definedName name="зан" localSheetId="11">#REF!</definedName>
    <definedName name="зан" localSheetId="3">#REF!</definedName>
    <definedName name="зан" localSheetId="6">#REF!</definedName>
    <definedName name="зан" localSheetId="7">#REF!</definedName>
    <definedName name="зан" localSheetId="8">#REF!</definedName>
    <definedName name="зан">#REF!</definedName>
    <definedName name="капвложения" localSheetId="0">#REF!</definedName>
    <definedName name="капвложения" localSheetId="9">#REF!</definedName>
    <definedName name="капвложения" localSheetId="10">#REF!</definedName>
    <definedName name="капвложения" localSheetId="11">#REF!</definedName>
    <definedName name="капвложения" localSheetId="3">#REF!</definedName>
    <definedName name="капвложения" localSheetId="6">#REF!</definedName>
    <definedName name="капвложения" localSheetId="7">#REF!</definedName>
    <definedName name="капвложения" localSheetId="8">#REF!</definedName>
    <definedName name="капвложения">#REF!</definedName>
    <definedName name="Молодежь" localSheetId="0">#REF!</definedName>
    <definedName name="Молодежь" localSheetId="7">#REF!</definedName>
    <definedName name="Молодежь">#REF!</definedName>
    <definedName name="_xlnm.Print_Area" localSheetId="0">#REF!</definedName>
    <definedName name="_xlnm.Print_Area" localSheetId="10">#REF!</definedName>
    <definedName name="_xlnm.Print_Area" localSheetId="11">'12 задолженность перед бюджетом'!$A$1:$I$26</definedName>
    <definedName name="_xlnm.Print_Area" localSheetId="2">'3 Дополнительные доходы'!$A$1:$H$26</definedName>
    <definedName name="_xlnm.Print_Area" localSheetId="3">#REF!</definedName>
    <definedName name="_xlnm.Print_Area" localSheetId="4">'5 Прочие расходы р. 1.10.3'!$A$1:$C$24</definedName>
    <definedName name="_xlnm.Print_Area" localSheetId="6">#REF!</definedName>
    <definedName name="_xlnm.Print_Area" localSheetId="7">'8 агропром про-во'!$A$1:$F$31</definedName>
    <definedName name="_xlnm.Print_Area" localSheetId="8">'9 комп гос-ва по УСС'!$A$1:$I$138</definedName>
    <definedName name="_xlnm.Print_Area">#REF!</definedName>
    <definedName name="письмо" localSheetId="10">#REF!</definedName>
    <definedName name="письмо" localSheetId="6">#REF!</definedName>
    <definedName name="письмо" localSheetId="7">#REF!</definedName>
    <definedName name="письмо" localSheetId="8">#REF!</definedName>
    <definedName name="письмо">#REF!</definedName>
    <definedName name="пр" localSheetId="7">#REF!</definedName>
    <definedName name="пр">#REF!</definedName>
    <definedName name="прп">#REF!</definedName>
    <definedName name="с">#REF!</definedName>
    <definedName name="ТЦСОН">#REF!</definedName>
  </definedNames>
  <calcPr calcId="191029"/>
</workbook>
</file>

<file path=xl/calcChain.xml><?xml version="1.0" encoding="utf-8"?>
<calcChain xmlns="http://schemas.openxmlformats.org/spreadsheetml/2006/main">
  <c r="C24" i="42" l="1"/>
  <c r="F47" i="43" l="1"/>
  <c r="E47" i="43"/>
  <c r="D47" i="43"/>
  <c r="F31" i="43"/>
  <c r="D31" i="43"/>
  <c r="F8" i="43"/>
  <c r="F54" i="43" s="1"/>
  <c r="E8" i="43"/>
  <c r="E54" i="43" s="1"/>
  <c r="D8" i="43"/>
  <c r="D54" i="43" s="1"/>
  <c r="C20" i="38"/>
  <c r="B20" i="38"/>
  <c r="B17" i="38" s="1"/>
  <c r="E17" i="38"/>
  <c r="D17" i="38"/>
  <c r="C17" i="38"/>
  <c r="H106" i="40" l="1"/>
  <c r="I106" i="40"/>
  <c r="H9" i="20" l="1"/>
  <c r="I10" i="20"/>
  <c r="I9" i="20" s="1"/>
  <c r="H10" i="20"/>
  <c r="E20" i="45"/>
  <c r="F20" i="45"/>
  <c r="D20" i="45"/>
  <c r="F20" i="6"/>
  <c r="E18" i="6"/>
  <c r="D20" i="6"/>
  <c r="D22" i="6" s="1"/>
  <c r="B24" i="42" l="1"/>
  <c r="B22" i="42"/>
  <c r="C22" i="42"/>
  <c r="B10" i="42"/>
  <c r="E17" i="6" l="1"/>
  <c r="E19" i="6"/>
  <c r="I124" i="40" l="1"/>
  <c r="I110" i="40"/>
  <c r="H110" i="40"/>
  <c r="I86" i="40"/>
  <c r="H86" i="40"/>
  <c r="H63" i="40"/>
  <c r="I63" i="40"/>
  <c r="G18" i="40"/>
  <c r="F13" i="45"/>
  <c r="E13" i="45"/>
  <c r="D13" i="45"/>
  <c r="D12" i="45"/>
  <c r="F7" i="45"/>
  <c r="E7" i="45"/>
  <c r="D7" i="45"/>
  <c r="D6" i="45" l="1"/>
  <c r="F12" i="45"/>
  <c r="F6" i="45" s="1"/>
  <c r="E12" i="45"/>
  <c r="E6" i="45" s="1"/>
  <c r="B9" i="20"/>
  <c r="F9" i="20"/>
  <c r="G9" i="20"/>
  <c r="E9" i="20"/>
  <c r="D9" i="20"/>
  <c r="H20" i="40"/>
  <c r="E11" i="23" l="1"/>
  <c r="H124" i="40" l="1"/>
  <c r="I119" i="40"/>
  <c r="I129" i="40" s="1"/>
  <c r="H119" i="40"/>
  <c r="I115" i="40"/>
  <c r="H115" i="40"/>
  <c r="I98" i="40"/>
  <c r="H98" i="40"/>
  <c r="I81" i="40"/>
  <c r="I97" i="40" s="1"/>
  <c r="H81" i="40"/>
  <c r="H97" i="40" s="1"/>
  <c r="G81" i="40"/>
  <c r="I78" i="40"/>
  <c r="H78" i="40"/>
  <c r="I74" i="40"/>
  <c r="H74" i="40"/>
  <c r="I73" i="40"/>
  <c r="H73" i="40"/>
  <c r="G63" i="40"/>
  <c r="I54" i="40"/>
  <c r="H54" i="40"/>
  <c r="I31" i="40"/>
  <c r="H31" i="40"/>
  <c r="G31" i="40"/>
  <c r="I27" i="40"/>
  <c r="H18" i="40"/>
  <c r="G20" i="40"/>
  <c r="I13" i="40"/>
  <c r="H13" i="40"/>
  <c r="G13" i="40"/>
  <c r="H129" i="40" l="1"/>
  <c r="H26" i="40"/>
  <c r="H72" i="40"/>
  <c r="I72" i="40"/>
  <c r="I18" i="40"/>
  <c r="I26" i="40" s="1"/>
  <c r="H27" i="40"/>
  <c r="K12" i="46" l="1"/>
  <c r="K13" i="46"/>
  <c r="K11" i="46"/>
  <c r="C28" i="42" l="1"/>
  <c r="B28" i="42"/>
  <c r="C37" i="42" l="1"/>
  <c r="B37" i="42"/>
  <c r="F13" i="33" l="1"/>
  <c r="C20" i="6" l="1"/>
  <c r="E20" i="6" l="1"/>
  <c r="C22" i="6"/>
  <c r="K10" i="46"/>
  <c r="K9" i="46"/>
  <c r="K22" i="46"/>
  <c r="K20" i="46"/>
  <c r="K8" i="46"/>
  <c r="K21" i="46" l="1"/>
  <c r="G20" i="6"/>
  <c r="G22" i="6" s="1"/>
  <c r="F22" i="6"/>
  <c r="E16" i="6"/>
  <c r="E21" i="6"/>
  <c r="E15" i="6"/>
  <c r="E22" i="6" l="1"/>
  <c r="G13" i="33"/>
  <c r="C17" i="33"/>
  <c r="D17" i="33"/>
  <c r="E17" i="33"/>
  <c r="B17" i="33"/>
  <c r="L13" i="45" l="1"/>
  <c r="C20" i="8" l="1"/>
  <c r="B20" i="8"/>
  <c r="G13" i="45" l="1"/>
  <c r="G12" i="45"/>
  <c r="D23" i="6"/>
  <c r="H12" i="45" l="1"/>
  <c r="H13" i="45"/>
  <c r="I13" i="45" l="1"/>
  <c r="J13" i="45" s="1"/>
  <c r="K13" i="45" s="1"/>
  <c r="I12" i="45"/>
  <c r="J12" i="45" l="1"/>
  <c r="K12" i="45" l="1"/>
  <c r="L12" i="45" s="1"/>
  <c r="M12" i="45" s="1"/>
</calcChain>
</file>

<file path=xl/sharedStrings.xml><?xml version="1.0" encoding="utf-8"?>
<sst xmlns="http://schemas.openxmlformats.org/spreadsheetml/2006/main" count="576" uniqueCount="383">
  <si>
    <t xml:space="preserve">                                                                           </t>
  </si>
  <si>
    <t>Расшифровка расходов  по подстатье затрат 30.03.04 "Прочие трансферты населению"</t>
  </si>
  <si>
    <t xml:space="preserve">Наименование видов расходов
</t>
  </si>
  <si>
    <t>раздел 7 "Здравоохранение"</t>
  </si>
  <si>
    <t>Исполнено  
за отчетный период</t>
  </si>
  <si>
    <t>Расходы на бесплатное и льготное предоставление лекарственных средств и изделий медицинского назначения</t>
  </si>
  <si>
    <t>Показатели</t>
  </si>
  <si>
    <t>Классификация расходов</t>
  </si>
  <si>
    <t>раздел</t>
  </si>
  <si>
    <t>подраздел</t>
  </si>
  <si>
    <t>глава</t>
  </si>
  <si>
    <t>Здравоохранение</t>
  </si>
  <si>
    <t xml:space="preserve">Доходы, поступающие в порядке возмещения расходов по содержанию граждан, находящихся на государственном обеспечении </t>
  </si>
  <si>
    <t xml:space="preserve">         в том числе:</t>
  </si>
  <si>
    <t>в том числе:</t>
  </si>
  <si>
    <t xml:space="preserve">Прочие доходы, поступающие в счет компенсации расходов государства </t>
  </si>
  <si>
    <t>Компенсации расходов государства - всего</t>
  </si>
  <si>
    <t>Образование</t>
  </si>
  <si>
    <t>Плата за питание детей, получающих дошкольное образование, специальное образование на уровне дошкольного образования</t>
  </si>
  <si>
    <t>Плата за пользование общежитиями государственных учреждений образования, специализированных учебно-спортивных учреждений</t>
  </si>
  <si>
    <t>Плата за оздоровление детей в образовательно-оздоровительных центрах, учреждении образования "Национальный детский образовательно-оздоровительный центр "Зубренок"</t>
  </si>
  <si>
    <t>Плата за получение дополнительного образования детей и молодежи в государственных детских школах искусств</t>
  </si>
  <si>
    <t xml:space="preserve">        в том числе:</t>
  </si>
  <si>
    <t xml:space="preserve">4.   учреждения дополнительного образования взрослых </t>
  </si>
  <si>
    <t>6.   прочие учреждения образования</t>
  </si>
  <si>
    <t>Социальная политика</t>
  </si>
  <si>
    <t xml:space="preserve">в том числе: </t>
  </si>
  <si>
    <t>2.   территориальные центры социального обслуживания населения</t>
  </si>
  <si>
    <t xml:space="preserve">в том  числе :  </t>
  </si>
  <si>
    <t>Культура</t>
  </si>
  <si>
    <t>Физическая культура</t>
  </si>
  <si>
    <t>Расходы на бесплатное и льготное зубопротезирование</t>
  </si>
  <si>
    <t>С  В  Е  Д  Е  Н  И  Я</t>
  </si>
  <si>
    <t>Количество</t>
  </si>
  <si>
    <t>Сумма дотации</t>
  </si>
  <si>
    <t>Виды  бюджетов</t>
  </si>
  <si>
    <t>администра-</t>
  </si>
  <si>
    <t>всего</t>
  </si>
  <si>
    <t>с уровнем</t>
  </si>
  <si>
    <t>тивных</t>
  </si>
  <si>
    <t>бюджетов</t>
  </si>
  <si>
    <t>дотационных</t>
  </si>
  <si>
    <t>дотации</t>
  </si>
  <si>
    <t>единиц</t>
  </si>
  <si>
    <t>50% и выше</t>
  </si>
  <si>
    <t>(исполнено)</t>
  </si>
  <si>
    <t>1. Областной  (Минский городской)</t>
  </si>
  <si>
    <t>2. Города  областного подчинения</t>
  </si>
  <si>
    <t>3. Районные</t>
  </si>
  <si>
    <t>4. Города  районного  подчинения</t>
  </si>
  <si>
    <t>5. Поселковые Советы</t>
  </si>
  <si>
    <t>6. Сельские  Советы</t>
  </si>
  <si>
    <t xml:space="preserve">    В С Е Г О</t>
  </si>
  <si>
    <t>в том числе</t>
  </si>
  <si>
    <t>Сведения о дополнительно поступивших доходах бюджета</t>
  </si>
  <si>
    <t>Наименование</t>
  </si>
  <si>
    <t>Итого</t>
  </si>
  <si>
    <t>РАСШИФРОВКА</t>
  </si>
  <si>
    <t>расходов по ликвидации последствий катастрофы на Чернобыльской АЭС</t>
  </si>
  <si>
    <t>Наименование видов расходов</t>
  </si>
  <si>
    <t>План на год</t>
  </si>
  <si>
    <t>Исполнено</t>
  </si>
  <si>
    <t xml:space="preserve">Всего по разделу </t>
  </si>
  <si>
    <t>Диспансеризация населения - всего</t>
  </si>
  <si>
    <t>Командировки и служебные разъезды</t>
  </si>
  <si>
    <t>Оплата транспортных услуг</t>
  </si>
  <si>
    <t>Приобретение оборудования и предметов длительного пользования</t>
  </si>
  <si>
    <t>Расходы на бесплатное зубопротезирование</t>
  </si>
  <si>
    <t>Дополнительные расходы по выплате заработной платы медицинским работникам, работающим по контракту</t>
  </si>
  <si>
    <t xml:space="preserve">Всего </t>
  </si>
  <si>
    <t>Наменование расходов</t>
  </si>
  <si>
    <t xml:space="preserve">ИТОГО  </t>
  </si>
  <si>
    <t>из них:</t>
  </si>
  <si>
    <t>расходов по параграфу 630 " Содействие занятости населения"</t>
  </si>
  <si>
    <t>Подстатьи 
затрат</t>
  </si>
  <si>
    <t>Выплаты пенсий и пособий</t>
  </si>
  <si>
    <t>Стипендии</t>
  </si>
  <si>
    <t xml:space="preserve">Информация о задолженности </t>
  </si>
  <si>
    <t>Всего</t>
  </si>
  <si>
    <t>в т.ч. просроченная</t>
  </si>
  <si>
    <t>1. Задолженность по бюджетным ссудам (займам) - всего</t>
  </si>
  <si>
    <t>в том числе задолженность предприятий АПК</t>
  </si>
  <si>
    <t>2. Задолженность по исполненным гарантиям - всего</t>
  </si>
  <si>
    <t>в том числе по кредитам, предоставленным предприятиям АПК</t>
  </si>
  <si>
    <t>3. Задолженность по договорам уступки требования</t>
  </si>
  <si>
    <t xml:space="preserve">4. Иные формы задолженности </t>
  </si>
  <si>
    <t>Приложение № 4 
к пояснительной записке</t>
  </si>
  <si>
    <t>Динамика за отчетный период                 (+ прирост, - сокращение)</t>
  </si>
  <si>
    <t>предоставленным на возвратной основе</t>
  </si>
  <si>
    <t>План на отчетный период</t>
  </si>
  <si>
    <t>Приложение № 1 
к пояснительной записке</t>
  </si>
  <si>
    <t>Приложение № 5 
к пояснительной записке</t>
  </si>
  <si>
    <t>Приложение № 6 
к пояснительной записке</t>
  </si>
  <si>
    <t>Приложение № 7 
к пояснительной записке</t>
  </si>
  <si>
    <t>Наименование региона</t>
  </si>
  <si>
    <t xml:space="preserve">Получено субвенций местными бюджетами </t>
  </si>
  <si>
    <t>Всего (кассовое исполнение)</t>
  </si>
  <si>
    <t>план отчетного периода</t>
  </si>
  <si>
    <t>кассовое исполнение</t>
  </si>
  <si>
    <t>% к плану отчетного периода</t>
  </si>
  <si>
    <t>дорожное хозяйство</t>
  </si>
  <si>
    <t>жилищно-коммунальное хозяйство</t>
  </si>
  <si>
    <t>строительство и реконструкция магистральных улиц радиального направления и Минской кольцевой автомобильной дороги</t>
  </si>
  <si>
    <t>капитальный ремонт магистральных улиц радиального направления и Минской кольцевой автомобильной дороги</t>
  </si>
  <si>
    <t>строительство и реконструкция улиц, являющихся продолжением республиканских и местных автомобильных дорог с асфальтобетонным и  цементобетонным покрытием, в населенных пунктах</t>
  </si>
  <si>
    <t>капитальный ремонт улиц, являющихся продолжением республиканских и местных автомобильных дорог с асфальтобетонным и  цементобетонным покрытием, в населенных пунктах</t>
  </si>
  <si>
    <t xml:space="preserve">сумма </t>
  </si>
  <si>
    <t>причины</t>
  </si>
  <si>
    <t>Использование субвенций, передаваемых в местные бюджеты из республиканского дорожного фонда</t>
  </si>
  <si>
    <t>Расходы местных бюджетов, произведенные за счет субвенций</t>
  </si>
  <si>
    <t xml:space="preserve">Классификация доходов </t>
  </si>
  <si>
    <t>среднее      количество плательщиков (чел.)</t>
  </si>
  <si>
    <t xml:space="preserve">Прочие доходы, поступающие в счет компенсации затрат государства </t>
  </si>
  <si>
    <t>03</t>
  </si>
  <si>
    <t xml:space="preserve">1.   в учреждениях дошкольного образования  </t>
  </si>
  <si>
    <t>2.   в специальных дошкольных учреждениях</t>
  </si>
  <si>
    <t xml:space="preserve">3.    в иных организациях  (ведомственных учреждения дошкольного образования) </t>
  </si>
  <si>
    <t xml:space="preserve">4.   в учебно-педагогических комплексах </t>
  </si>
  <si>
    <t>04</t>
  </si>
  <si>
    <t xml:space="preserve">1.    учреждений общего среднего образования </t>
  </si>
  <si>
    <t xml:space="preserve">2.     учреждений профессионально-технического образования </t>
  </si>
  <si>
    <t xml:space="preserve">3.     учреждений среднего специального образования </t>
  </si>
  <si>
    <t xml:space="preserve">4.     учреждений  дополнительного образования взрослых  </t>
  </si>
  <si>
    <t>05</t>
  </si>
  <si>
    <t xml:space="preserve">1.    в учреждениях общего среднего образования </t>
  </si>
  <si>
    <t xml:space="preserve">2.   в  учреждениях специального образования </t>
  </si>
  <si>
    <t xml:space="preserve">3.   в учреждениях профессионально-технического образования </t>
  </si>
  <si>
    <t xml:space="preserve">4.  в учреждениях среднего специального образования </t>
  </si>
  <si>
    <t>5. в социально-педагогических учреждениях</t>
  </si>
  <si>
    <t>06</t>
  </si>
  <si>
    <t>07</t>
  </si>
  <si>
    <t>Доходы, поступающие в возмещение расходов на коммунальные услуги, включая отопление, потребляемую электроэнергию и другие услуги, эксплуатацию, капитальный и текущий ремонт капитальных строений (зданий, сооружений), изолированных помещений, машино-мест, их частей, передаваемых в аренду или безвозмездное пользование</t>
  </si>
  <si>
    <t>08</t>
  </si>
  <si>
    <t xml:space="preserve">1.   учреждения дошкольного образования </t>
  </si>
  <si>
    <t xml:space="preserve">1.   учреждения общего среднего образования </t>
  </si>
  <si>
    <t xml:space="preserve">2.   учреждения профессионально-техническое образования </t>
  </si>
  <si>
    <t xml:space="preserve">3.   учреждения среднего специального образования </t>
  </si>
  <si>
    <t xml:space="preserve">5.   учреждения дополнительного образования детей и молодежи </t>
  </si>
  <si>
    <t xml:space="preserve">1. учреждения дошкольного образования </t>
  </si>
  <si>
    <t xml:space="preserve">2. учреждения общего среднего образования </t>
  </si>
  <si>
    <t xml:space="preserve">3. учреждения профессионально-техническое образования </t>
  </si>
  <si>
    <t xml:space="preserve">4.  учреждения среднего специального образования </t>
  </si>
  <si>
    <t xml:space="preserve">5. учреждения дополнительного образования взрослых </t>
  </si>
  <si>
    <t xml:space="preserve">6. учреждения дополнительного образования детей и молодежи </t>
  </si>
  <si>
    <t xml:space="preserve">7. прочие учреждения образования </t>
  </si>
  <si>
    <t>3.    детские дома семейного типа, опекунские семьи, приемные семьи</t>
  </si>
  <si>
    <t>3.   детские дома семейного типа, опекунские семьи, приемные семьи</t>
  </si>
  <si>
    <t>в том числе:
Детско-юношеские спортивные школы</t>
  </si>
  <si>
    <t>Школы высшего спортивного мастерства</t>
  </si>
  <si>
    <t>Другие учреждения физкультуры</t>
  </si>
  <si>
    <t xml:space="preserve">Доходы, поступающие в возмещение расходов по коммунальным услугам, связи, другим услугам, содержанию, эксплуатации, капитальному и текущему  ремонту зданий, сооружений и помещений, сдаваемых в аренду или передаваемых в безвозмездное пользование </t>
  </si>
  <si>
    <t>Детско-юношеские спортивные школы</t>
  </si>
  <si>
    <t xml:space="preserve">Компенсации затрат государства </t>
  </si>
  <si>
    <t xml:space="preserve">         в том числе:
1. Библиотеки</t>
  </si>
  <si>
    <t>2. Музеи</t>
  </si>
  <si>
    <t>3. Учреждения клубного типа</t>
  </si>
  <si>
    <t>4. Другие учреждения культуры</t>
  </si>
  <si>
    <t>Расшифровка поступлений по компенсации расходов государства по учреждениям социальной сферы</t>
  </si>
  <si>
    <t>ежемесячное социальное пособие</t>
  </si>
  <si>
    <t>социальное пособие для возмещения затарат на приобретение подгузников</t>
  </si>
  <si>
    <t>Расшифровка расходов на выплату адресной социальной помощи, 
обеспечение питанием детей первых двух лет жизни, 
обеспечение граждан техническими средствами социальной реабилитации</t>
  </si>
  <si>
    <t xml:space="preserve">
Лекарственные средства и изделия медицинского назначения</t>
  </si>
  <si>
    <t xml:space="preserve">Заработная плата с начислениями </t>
  </si>
  <si>
    <t>Вид льготы, норма ее предоставления</t>
  </si>
  <si>
    <t>в том числе:
по категориям получателей</t>
  </si>
  <si>
    <t>Доходы, поступающие в порядке возмещения расходов по содержанию граждан, находящихся на государственном обеспечении</t>
  </si>
  <si>
    <t>дома ребенка</t>
  </si>
  <si>
    <t>1.Медицинская помощь населению</t>
  </si>
  <si>
    <t>2. Санитарнитарный надзор</t>
  </si>
  <si>
    <t>4.  Другие вопросы в области здравоохранения</t>
  </si>
  <si>
    <t>Прочие доходы, поступающие в счет компенсации расходов государства (расшифровать по видам доходов)- всего</t>
  </si>
  <si>
    <t>2. Санитарный надзор</t>
  </si>
  <si>
    <t xml:space="preserve">Отклонение расходов за счет средств субвенций от объема полученных субвенций из республиканского дорожного фонда </t>
  </si>
  <si>
    <t>Приложение № 3 
к пояснительной записке</t>
  </si>
  <si>
    <t>Приложение № 10 
к пояснительной записке</t>
  </si>
  <si>
    <t>Приложение № 12 
к пояснительной записке</t>
  </si>
  <si>
    <t>5.     прочие учреждения образования</t>
  </si>
  <si>
    <t>возмещение расходов на оказание медицинской помощи пострадавшим гражданам в случаях и порядке, установленных законодательством</t>
  </si>
  <si>
    <t xml:space="preserve">оплата за оказанную медико-социальную помощь  в больницах (отделениях, палатах) сестринского ухода  </t>
  </si>
  <si>
    <t>Приложение № 9
к пояснительной записке</t>
  </si>
  <si>
    <t>по разделу 1 подразделу 10 виду 3   параграфу 690</t>
  </si>
  <si>
    <t>Всего расходов</t>
  </si>
  <si>
    <t>текущий ремонт местных автомобильных дорог</t>
  </si>
  <si>
    <t>строительство и реконструкция местных автомобильных дорог</t>
  </si>
  <si>
    <t>капитальный ремонт местных автомобильных дорог</t>
  </si>
  <si>
    <t>Приложение № 2
к пояснительной записке</t>
  </si>
  <si>
    <t xml:space="preserve">10 10 08
</t>
  </si>
  <si>
    <t xml:space="preserve">Прочие текущие
расходы
</t>
  </si>
  <si>
    <t>общественные работы</t>
  </si>
  <si>
    <t>вторичная занятость молодежи</t>
  </si>
  <si>
    <t>командировки безработных, направленных  на обучение</t>
  </si>
  <si>
    <t>оплата обучения по договорам</t>
  </si>
  <si>
    <t>расходы по информационному обеспечению</t>
  </si>
  <si>
    <t>профориентация</t>
  </si>
  <si>
    <t xml:space="preserve">компенсация предприятиям за обучение принятых на работу граждан </t>
  </si>
  <si>
    <t>финансирование мероприятий по адаптации инвалидов к трудовой деятельности</t>
  </si>
  <si>
    <t>содействие в трудоустройстве безработным из числа граждан, освобожденных из ИУ</t>
  </si>
  <si>
    <t>компенсация затрат учреждениям уголовно-исправительной системы МВД за обучение осужденных</t>
  </si>
  <si>
    <t xml:space="preserve">30 01 04
</t>
  </si>
  <si>
    <t xml:space="preserve">Прочие субсидии
</t>
  </si>
  <si>
    <t>субсидии</t>
  </si>
  <si>
    <t>30 03 01</t>
  </si>
  <si>
    <t>пособия безработным</t>
  </si>
  <si>
    <t>пособие на погребение</t>
  </si>
  <si>
    <t>пособия по беременности и родам</t>
  </si>
  <si>
    <t>30 03 02</t>
  </si>
  <si>
    <t>стипендии</t>
  </si>
  <si>
    <t xml:space="preserve">30 03 04
</t>
  </si>
  <si>
    <t xml:space="preserve">Прочие трансферты населению
</t>
  </si>
  <si>
    <t>материальная помощь</t>
  </si>
  <si>
    <t>компенсационные выплаты</t>
  </si>
  <si>
    <t>переселение</t>
  </si>
  <si>
    <t>70 01 04</t>
  </si>
  <si>
    <t>Прочие трансферты внутри страны</t>
  </si>
  <si>
    <t>возмещение затрат на создание рабочих мест для инвалидов</t>
  </si>
  <si>
    <t>РАСШИФРОВКА   РАСХОДОВ</t>
  </si>
  <si>
    <t>единовременное социальное пособие</t>
  </si>
  <si>
    <t>Обеспечение деятельности межведомственных экспертных советов</t>
  </si>
  <si>
    <t>Функционирование Государственного регистра лиц, подвергшихся радиационному воздействию вследствие катастрофы на Чернобыльской АЭС</t>
  </si>
  <si>
    <t>Оплата расходов, связанных с донорством крови, включая питание</t>
  </si>
  <si>
    <t>Выплаты педагогическим работникам для приобретения методической литературы</t>
  </si>
  <si>
    <t>Расходы на наборы продуктов питания для пациентов больных туберкулезом, находящихся на контролируемом лечении в амбулаторных условиях</t>
  </si>
  <si>
    <t>ВСЕГО:</t>
  </si>
  <si>
    <t>в связи с увеличением местными Советами депутатов ставок налогов  на собственность</t>
  </si>
  <si>
    <t xml:space="preserve">Собственные доходы </t>
  </si>
  <si>
    <t>Сумма дополнительных поступлений</t>
  </si>
  <si>
    <t>Удельный вес в доходах</t>
  </si>
  <si>
    <t xml:space="preserve">налог на недвижимость, включая незавершенное строительство </t>
  </si>
  <si>
    <t>земельный налог</t>
  </si>
  <si>
    <t>1.   дома-интернаты, дом-ветеранов</t>
  </si>
  <si>
    <t>Объем бюджета</t>
  </si>
  <si>
    <t>(расходы)</t>
  </si>
  <si>
    <t>рублей</t>
  </si>
  <si>
    <t>(в рублях)</t>
  </si>
  <si>
    <t xml:space="preserve"> рублей</t>
  </si>
  <si>
    <t>Оплата расходов по обеспечению детей-инвалидов в возврасте до 18 лет некоторыми техническими средствами социальной реабилитации (приказ Министерства здравоохранения Республики Беларусь от 05.10.2016 г. № 943)</t>
  </si>
  <si>
    <t>содействие в трудоустройстве безработным из числа выпускников учреждений образования</t>
  </si>
  <si>
    <t>Приложение № 11 
к пояснительной записке</t>
  </si>
  <si>
    <t>№ строки</t>
  </si>
  <si>
    <t>2020 год</t>
  </si>
  <si>
    <t>2021 год</t>
  </si>
  <si>
    <t>2022 год</t>
  </si>
  <si>
    <t>2023 год</t>
  </si>
  <si>
    <t>2024 год</t>
  </si>
  <si>
    <t>2025 год</t>
  </si>
  <si>
    <t>Итого *</t>
  </si>
  <si>
    <t>1.</t>
  </si>
  <si>
    <t xml:space="preserve">Ценные бумаги </t>
  </si>
  <si>
    <t xml:space="preserve">     основной долг</t>
  </si>
  <si>
    <t xml:space="preserve">     проценты</t>
  </si>
  <si>
    <t>2.</t>
  </si>
  <si>
    <t>Бюджетные кредиты</t>
  </si>
  <si>
    <t>3.</t>
  </si>
  <si>
    <t>Гарантии, предъявленные к оплате</t>
  </si>
  <si>
    <t>4.</t>
  </si>
  <si>
    <t xml:space="preserve">Иные обязательства, ранее отнесенные на долг </t>
  </si>
  <si>
    <t>Итого (строка1+строка2+строка3+строка4)</t>
  </si>
  <si>
    <t>* График платежей составляется по фактически полученным заемным средствам, 
выпущенным ценным бумагам, предъявленным к оплате гарантиям, включенным в состав долга 
органов местного управления и самоуправления в эквиваленте,  бел.рублей</t>
  </si>
  <si>
    <t>Количество получателей, чел.</t>
  </si>
  <si>
    <t xml:space="preserve">В расчете применяются курсы валют согласно макроэкономическим параметрам социально - экономического развития Республики Беларусь на 2018-2020 годы </t>
  </si>
  <si>
    <t xml:space="preserve">об административном делении и  количестве бюджетов </t>
  </si>
  <si>
    <t>Уточненный
план на год</t>
  </si>
  <si>
    <t>уплата процентов по кредитам, выданным на финансирование строительства, реконструкции, капитального и текущего ремонта местных автомобильных дорог</t>
  </si>
  <si>
    <t xml:space="preserve">строительство Западного обхода г.Бреста </t>
  </si>
  <si>
    <t>погашение кредита, выданного на строительство Западного обхода г.Бреста</t>
  </si>
  <si>
    <t>погашение процентов за пользование кредитом, выданным на строительство Западного обхода г.Бреста</t>
  </si>
  <si>
    <t>План года</t>
  </si>
  <si>
    <t xml:space="preserve">Факт </t>
  </si>
  <si>
    <t xml:space="preserve">Оказание государственной поддержки непосредственно субъектам, осуществляющим деятельность в области агропромышленного производства, всего </t>
  </si>
  <si>
    <t xml:space="preserve">План                      отчетного периода </t>
  </si>
  <si>
    <t xml:space="preserve">Параграф </t>
  </si>
  <si>
    <t>Герои Беларуси, Герои Советского Союза, Герои Социалистического Труда, полные кавалеры орденов Отечества, Славы, Трудовой Славы</t>
  </si>
  <si>
    <t>участники Великой Отечественной войны</t>
  </si>
  <si>
    <t>инвалиды войны</t>
  </si>
  <si>
    <t>лица, принимавшие участие в составе специальных формирований в разминировании территорий и объектов после освобождения от немецкой оккупации в 1943–1945 годах</t>
  </si>
  <si>
    <t>лица, работавшие на объектах противовоздушной обороны, местной противовоздушной обороны, на строительстве оборонительных сооружений, морских баз, аэродромов и других военных объектов в пределах тыловых границ действующих фронтов, на прифронтовых участках железных и автомобильных дорог</t>
  </si>
  <si>
    <t>члены экипажей судов транспортного флота, интернированные в начале Великой Отечественной войны в портах других государств</t>
  </si>
  <si>
    <t>лица, работавшие на предприятиях, в учреждениях и организациях города Ленинграда в период блокады с 8 сентября 1941 года по 27 января 1944 года и награжденные медалью «За оборону Ленинграда», и лица, награжденные знаком «Жителю блокадного Ленинграда»</t>
  </si>
  <si>
    <t>неработающие граждане из числа военнослужащих  автомобильных батальонов, направлявшихся в Афганистан для доставки грузов в период ведения боевых действий и получивших ранение, контузию или увечье в период боевых действий</t>
  </si>
  <si>
    <t>неработающие граждане из числа военнослужащих  летного состава, совершавших вылеты на боевые задания в  Афганистан с территории СССР в период ведения боевых действий и получивших ранение, контузию или увечье в период боевых действий</t>
  </si>
  <si>
    <t>граждане, в том числе уволенные в запас (отставку), из числа военнослужащих, лиц начальствующего и рядового состава органов внутренних дел, органов и подразделений по чрезвычайным ситуациям, органов финансовых расследований Комитета государственного контроля Республики Беларусь, ставших инвалидами вследствие ранения, контузии, увечья или заболевания, полученных при исполнении обязанностей военной службы (служебных обязанностей), кроме случаев, когда инвалидность наступила в результате противоправных действий, по причине алкогольного, наркотического, токсического опьянения, членовредительства;</t>
  </si>
  <si>
    <t>родители погибших (умерших), указанных в подпунктах 12.1 - 12.3 пункта 12 статьи 3 Закона Республики Беларусь от 14 июня 2007г. №239-З</t>
  </si>
  <si>
    <t>военнослужащие срочной военной службы, граждане, проходящие альтернативную службу, военнообязанные, призванные на военные (специальные) сборы, а также суворовцы и воспитанники воинских частей;</t>
  </si>
  <si>
    <t>граждане, страдающие заболеваниями, входящими в специальный перечень, утверждаемый Правительством Республики Беларусь, – при амбулаторном лечении.</t>
  </si>
  <si>
    <t>дети в возрасте до 3 лет</t>
  </si>
  <si>
    <t>граждане, заболевшие и перенесшие лучевую болезнь, вызванную последствиями катастрофы на Чернобыльской АЭС, других радиационных аварий - в пределах перечня основных лекарственных средств, а с хирургическими заболеваниями - также перевязочных материалов (при наличии соответствующего медицинского заключения) в порядке, определяемом Правительством Республики Беларусь</t>
  </si>
  <si>
    <t>инвалиды I и II группы, кроме лиц, инвалидность которых наступила в результате противоправных действий, по причине алкогольного, наркотического, токсического опьянения, членовредительства - в пределах перечня основных лекарственных средств, а с хирургическими заболеваниями - также перевязочных материалов (при наличии соответствующего медицинского заключения) в порядке, определяемом Правительством Республики Беларусь</t>
  </si>
  <si>
    <t>инвалиды III группы - в пределах перечня основных лекарственных средств, для лечения заболевания, приведшего к инвалидности, кроме лиц, указанных в пунктах 1 и 2 статьи 10 Закона Республики Беларусь от 14 июня 2007г. №239-З, а также лиц, инвалидность которых наступила в результате противоправных действий, по причине алкогольного, наркотического, токсического опьянения, членовредительства</t>
  </si>
  <si>
    <t>Герои Беларуси, Герои Советского Союза, Герои Социалистического Труда</t>
  </si>
  <si>
    <t>дети-инвалиды в возрасте до 18 лет.</t>
  </si>
  <si>
    <t>Прочие трансферты</t>
  </si>
  <si>
    <t>Приложение № 8
к пояснительной записке</t>
  </si>
  <si>
    <t>на 01.07.2018 и 01.01.2019</t>
  </si>
  <si>
    <t>по Славгородскому району</t>
  </si>
  <si>
    <t>Васьковичский с/совет</t>
  </si>
  <si>
    <t>Гиженский с/совет</t>
  </si>
  <si>
    <t>Кабиногорский с/совет</t>
  </si>
  <si>
    <t>Лопатичский с/совет</t>
  </si>
  <si>
    <t>Свенский с/совет</t>
  </si>
  <si>
    <t>Итого по с/советам</t>
  </si>
  <si>
    <t>Районный бюджет</t>
  </si>
  <si>
    <t>Начальник финансового отдела</t>
  </si>
  <si>
    <t>Славгородского райисполкома</t>
  </si>
  <si>
    <t>Е.Н. Лугавцова</t>
  </si>
  <si>
    <t>Старшинова Ж.Н. 79689</t>
  </si>
  <si>
    <t>Славгородский</t>
  </si>
  <si>
    <t>Е.Н.Лугавцова</t>
  </si>
  <si>
    <t>Копелева 79 690</t>
  </si>
  <si>
    <t>Начальник  финансового отдела</t>
  </si>
  <si>
    <t>Ковалева 79 687</t>
  </si>
  <si>
    <t>Расходы на проведение мероприятий исполкомов</t>
  </si>
  <si>
    <t>Расходы на перевозку тел умерших (погибших) людей на территории Славгородского района для проведения судебно-медицинских экспертиз и на временное хранение в морги</t>
  </si>
  <si>
    <t>Копелева 69 790</t>
  </si>
  <si>
    <t xml:space="preserve">№ п.п.
</t>
  </si>
  <si>
    <t>лица, награжденные орденами и (или) медалями СССР за самоотверженный труд и безупречную воинскую службу в тылу в годы Великой Отечественной войны</t>
  </si>
  <si>
    <t>неработающие граждане из числа военнослужащих, в том числе уволенных в запас (отставку), военнообязанных, призывавшихся на военные сборы, лиц начальствующего и рядового состава органов внутренних дел и органов государственной безопасности, работников указанных органов (включая специалистов и советников Министерства обороны СССР, Комитета государственной безопасности и Министерства внутренних дел СССР и БССР), направлявшихся органами государственной власти СССР в Афганистан или в другие государства, принимавших участие в боевых действиях при исполнении служебных обязанностей в этих государствах и получивших ранение, контузию или увечье в период боевых действий</t>
  </si>
  <si>
    <t>граждане, в том числе уволенные в запас (отставку), из числа военнослужащих, лиц начальствующего и рядового состава органов внутренних дел, органов и подразделений по чрезвычайным ситуациям, органов финансовых расследований Комитета государственного контроля Республики Беларусь, ставших инвалидами вследствие ранения, контузии, увечья или заболевания, полученных при исполнении обязанностей военной службы (служебных обязанностей), кроме случаев, когда инвалидность наступила в результате противоправных действий, по причине алкогольного, наркотического, токсического опьянения, членовредительства</t>
  </si>
  <si>
    <t>инвалиды с детства вследствие ранения, контузии, увечья, связанных с боевыми действиями в период Великой Отечественной войны либо с последствиями военных действий</t>
  </si>
  <si>
    <t>дети-инвалиды в возрасте до 18 лет</t>
  </si>
  <si>
    <t>граждане, заболевшие и перенесшие лучевую болезнь, вызванную последствиями катастрофы на Чернобыльской АЭС, других радиационных аварий</t>
  </si>
  <si>
    <t>а также инвалиды I и II группы, кроме лиц, инвалидность которых наступила в результате противоправных действий, по причине алкогольного, наркотического, токсического опьянения, членовредительства</t>
  </si>
  <si>
    <t>Расходы на предоставление для детей, рожденных ВИЧ-инфицированными женщинами, бесплатного заместительного вскармливания на первом году жизни</t>
  </si>
  <si>
    <t>Приобретение технических средств социальной реабилитации для граждан с нарушениями органов зрения и (или) слуха</t>
  </si>
  <si>
    <t>03Ковалева 79687</t>
  </si>
  <si>
    <t>Расшифровка</t>
  </si>
  <si>
    <t xml:space="preserve">        РАЗДЕЛ  7  "Здравоохранение"</t>
  </si>
  <si>
    <t xml:space="preserve">        РАЗДЕЛ  9  "Образование"</t>
  </si>
  <si>
    <t>Расходы на улучшение кадрового обеспечения в пострадавших в результате катастрофы на ЧАЭС регионах</t>
  </si>
  <si>
    <t>дополнительные расходы по выплате заработной платы работникам учреждений образования, работающим по контрактным формам найма</t>
  </si>
  <si>
    <t>оплата труда педагогическим работникам, направляемым с группами детей для осуществления образовательного процесса в условиях санаторно-курортной или оздоровительной организации, за работу, проведенную ими сверх объема нагрузки, определенной по месту их основной работы</t>
  </si>
  <si>
    <t>РАЗДЕЛ 1 "Обшегосударственная деятельность"</t>
  </si>
  <si>
    <t>РАЗДЕЛ 4 "Национальная экономика"</t>
  </si>
  <si>
    <t>Расходы по перечислению членских взносов местными Советами депутатов - членами Могилевской областной ассоциации</t>
  </si>
  <si>
    <t xml:space="preserve">по средствам консолидированного бюджета Славгородского района, </t>
  </si>
  <si>
    <t>На начало года</t>
  </si>
  <si>
    <t xml:space="preserve">Подлежит погашению в соответствии с графиками (включая просроченную) </t>
  </si>
  <si>
    <t>Погашено с начала года</t>
  </si>
  <si>
    <t>На отчетную дату</t>
  </si>
  <si>
    <t>Исполнено за отчетный период, рублей</t>
  </si>
  <si>
    <t>сумма,  рублей</t>
  </si>
  <si>
    <t>*</t>
  </si>
  <si>
    <t xml:space="preserve">               в том числе:</t>
  </si>
  <si>
    <t xml:space="preserve">            в том числе:</t>
  </si>
  <si>
    <t>1.   дома-интернаты, дома-интернаты</t>
  </si>
  <si>
    <t>4. Комитет по труду, занятости и социальной защите облисполкома (возмещение расходов ха счет средств социальной реабилитации)</t>
  </si>
  <si>
    <t>Выплата надбавок за реализованную сельскохозяйственную продукцию всего, из них по видам:</t>
  </si>
  <si>
    <t>Иные расходы, связанные с субсидированием деятельности в области агропромышленного производства, из них:</t>
  </si>
  <si>
    <t>- в рамках принятых решений райисполкомов, всего</t>
  </si>
  <si>
    <t>- на закупку минеральных удобрений, средств защиты растений</t>
  </si>
  <si>
    <t>- на закупку нефтепродуктов</t>
  </si>
  <si>
    <t>- на закупку запасных частей, ремонт, погашение обязательств по договорам финансовый аренды (лизинга)</t>
  </si>
  <si>
    <t>- на закупку семян</t>
  </si>
  <si>
    <t>- на проведение других работ (услуг)</t>
  </si>
  <si>
    <t>- в рамках Указа ПРБ от 8 июня 2015 г. № 235, всего</t>
  </si>
  <si>
    <t>- на закупку минеральных удобрений</t>
  </si>
  <si>
    <t>- погашение обязательств по договорам финансовый аренды (лизинга)</t>
  </si>
  <si>
    <t>млн.рублей</t>
  </si>
  <si>
    <t xml:space="preserve">Размер субвенций из республиканского дорожного фонда, предусмотренный региону  на 2020 год </t>
  </si>
  <si>
    <t>х</t>
  </si>
  <si>
    <t>- приобретение сельскохозяйственной техники</t>
  </si>
  <si>
    <t>График платежей по погашению и обслуживанию долга органов местного управления и самоуправления Славгородского района  по годам до окончания срока  действия кредитных соглашений  на 1.07. 2020 года</t>
  </si>
  <si>
    <t xml:space="preserve">                           по состоянию на 01.07.2020</t>
  </si>
  <si>
    <t>по Славгородскому району за  9 месяцев 2020  год</t>
  </si>
  <si>
    <t>по состоянию на 01 октября  2020 г.</t>
  </si>
  <si>
    <t>по Славгородскому району  за 9 месяцев 2020 года</t>
  </si>
  <si>
    <t>по Славгородскому району за 9 месяцев 2020  года</t>
  </si>
  <si>
    <t>за 9 месяцев 2020 года</t>
  </si>
  <si>
    <t>Информация  об оказании государственной поддержки за счет средств местных бюджетов  непосредственно субъектам, осуществляющим деятельность в области агропромышленного производства, по Славгородскому району на 01.10.2020</t>
  </si>
  <si>
    <t xml:space="preserve">по Славгородскому району на 01.10.2020        </t>
  </si>
  <si>
    <t>по Славгородскому району за 9 месяцев 2020 год</t>
  </si>
  <si>
    <t xml:space="preserve"> по Славгородскому району  за 3 квартал 2020 года</t>
  </si>
  <si>
    <r>
      <t>Адресная социальная помощь</t>
    </r>
    <r>
      <rPr>
        <b/>
        <sz val="20"/>
        <rFont val="Arial Cyr"/>
        <charset val="204"/>
      </rPr>
      <t>*</t>
    </r>
    <r>
      <rPr>
        <sz val="20"/>
        <rFont val="Arial Cyr"/>
        <charset val="204"/>
      </rPr>
      <t xml:space="preserve"> </t>
    </r>
    <r>
      <rPr>
        <sz val="11"/>
        <rFont val="Arial Cyr"/>
        <charset val="204"/>
      </rPr>
      <t>(Параграф 385)</t>
    </r>
  </si>
  <si>
    <r>
      <t xml:space="preserve">Питание детей до 2-х лет жизни </t>
    </r>
    <r>
      <rPr>
        <sz val="10"/>
        <rFont val="Arial Cyr"/>
        <charset val="204"/>
      </rPr>
      <t>(Параграф 474)</t>
    </r>
  </si>
  <si>
    <r>
      <t xml:space="preserve">Обеспечение граждан техническими средствами реабилитации </t>
    </r>
    <r>
      <rPr>
        <sz val="10"/>
        <rFont val="Arial Cyr"/>
        <charset val="204"/>
      </rPr>
      <t xml:space="preserve">(Параграф 340, областной бюджет) </t>
    </r>
  </si>
  <si>
    <t xml:space="preserve">Уточненный годовой план </t>
  </si>
  <si>
    <t>Исполнено за отчетный период</t>
  </si>
  <si>
    <t>Число получателей,  человек</t>
  </si>
  <si>
    <t>Средний размер расходов на</t>
  </si>
  <si>
    <t>одного получателя,    рублей</t>
  </si>
  <si>
    <t>Расходы - всего,  рублей</t>
  </si>
  <si>
    <t>социальное пособие на технические 
средства социальной  реабилитации</t>
  </si>
  <si>
    <r>
      <rPr>
        <b/>
        <sz val="20"/>
        <rFont val="Arial Cyr"/>
        <charset val="204"/>
      </rPr>
      <t>*</t>
    </r>
    <r>
      <rPr>
        <b/>
        <sz val="11"/>
        <rFont val="Arial Cyr"/>
        <charset val="204"/>
      </rPr>
      <t xml:space="preserve"> Расходы отражаются в целом по параграфу 385 (почтовые расходы включить в ту строку, на какой вид пособия они направлены)</t>
    </r>
  </si>
  <si>
    <t>по Славгородскому району за 3 квартал 2020г.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</si>
</sst>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3" formatCode="_-* #,##0.00\ _₽_-;\-* #,##0.00\ _₽_-;_-* &quot;-&quot;??\ _₽_-;_-@_-"/>
    <numFmt numFmtId="164" formatCode="_-* #,##0_р_._-;\-* #,##0_р_._-;_-* &quot;-&quot;_р_._-;_-@_-"/>
    <numFmt numFmtId="165" formatCode="_-* #,##0.00&quot;р.&quot;_-;\-* #,##0.00&quot;р.&quot;_-;_-* &quot;-&quot;??&quot;р.&quot;_-;_-@_-"/>
    <numFmt numFmtId="166" formatCode="_-* #,##0.00_р_._-;\-* #,##0.00_р_._-;_-* &quot;-&quot;??_р_._-;_-@_-"/>
    <numFmt numFmtId="167" formatCode="_-* #,##0.00[$€-1]_-;\-* #,##0.00[$€-1]_-;_-* &quot;-&quot;??[$€-1]_-"/>
    <numFmt numFmtId="168" formatCode="#,##0.0"/>
    <numFmt numFmtId="169" formatCode="&quot;   &quot;@"/>
    <numFmt numFmtId="170" formatCode="&quot;      &quot;@"/>
    <numFmt numFmtId="171" formatCode="&quot;         &quot;@"/>
    <numFmt numFmtId="172" formatCode="&quot;            &quot;@"/>
    <numFmt numFmtId="173" formatCode="&quot;               &quot;@"/>
    <numFmt numFmtId="174" formatCode="_(* #,##0.00_);_(* \(#,##0.00\);_(* &quot;-&quot;??_);_(@_)"/>
    <numFmt numFmtId="175" formatCode="&quot;$&quot;#,##0_);\(&quot;$&quot;#,##0\)"/>
    <numFmt numFmtId="176" formatCode="_-[$€-2]* #,##0.00_-;\-[$€-2]* #,##0.00_-;_-[$€-2]* &quot;-&quot;??_-"/>
    <numFmt numFmtId="177" formatCode="General_)"/>
    <numFmt numFmtId="178" formatCode="#."/>
    <numFmt numFmtId="179" formatCode="#,#00"/>
    <numFmt numFmtId="180" formatCode="_(* #,##0_);_(* \(#,##0\);_(* &quot;-&quot;_);_(@_)"/>
    <numFmt numFmtId="181" formatCode="&quot;Cr$&quot;#,##0_);[Red]\(&quot;Cr$&quot;#,##0\)"/>
    <numFmt numFmtId="182" formatCode="&quot;Cr$&quot;#,##0.00_);[Red]\(&quot;Cr$&quot;#,##0.00\)"/>
    <numFmt numFmtId="183" formatCode="\$#,"/>
    <numFmt numFmtId="184" formatCode="_(&quot;$&quot;* #,##0_);_(&quot;$&quot;* \(#,##0\);_(&quot;$&quot;* &quot;-&quot;_);_(@_)"/>
    <numFmt numFmtId="185" formatCode="_(&quot;$&quot;* #,##0.00_);_(&quot;$&quot;* \(#,##0.00\);_(&quot;$&quot;* &quot;-&quot;??_);_(@_)"/>
    <numFmt numFmtId="186" formatCode="&quot;$&quot;#,#00"/>
    <numFmt numFmtId="187" formatCode="&quot;$&quot;#,"/>
    <numFmt numFmtId="188" formatCode="0.00_)"/>
    <numFmt numFmtId="189" formatCode="[Black]#,##0.0;[Black]\-#,##0.0;;"/>
    <numFmt numFmtId="190" formatCode="[Black][&gt;0.05]#,##0.0;[Black][&lt;-0.05]\-#,##0.0;;"/>
    <numFmt numFmtId="191" formatCode="[Black][&gt;0.5]#,##0;[Black][&lt;-0.5]\-#,##0;;"/>
    <numFmt numFmtId="192" formatCode="%#,#00"/>
    <numFmt numFmtId="193" formatCode="#.##000"/>
    <numFmt numFmtId="194" formatCode="dd\-mmm\-yy_)"/>
    <numFmt numFmtId="195" formatCode="#,##0.0____"/>
    <numFmt numFmtId="196" formatCode="#.##0,"/>
    <numFmt numFmtId="197" formatCode="#,##0.000000"/>
    <numFmt numFmtId="198" formatCode="_-* #,##0_-;\-* #,##0_-;_-* &quot;-&quot;_-;_-@_-"/>
    <numFmt numFmtId="199" formatCode="_-&quot;£&quot;* #,##0_-;\-&quot;£&quot;* #,##0_-;_-&quot;£&quot;* &quot;-&quot;_-;_-@_-"/>
    <numFmt numFmtId="200" formatCode="_-&quot;€&quot;\ * #,##0_-;_-&quot;€&quot;\ * #,##0\-;_-&quot;€&quot;\ * &quot;-&quot;_-;_-@_-"/>
    <numFmt numFmtId="201" formatCode="_-&quot;€&quot;\ * #,##0.00_-;_-&quot;€&quot;\ * #,##0.00\-;_-&quot;€&quot;\ * &quot;-&quot;??_-;_-@_-"/>
    <numFmt numFmtId="202" formatCode="_-* #,##0.00\ &quot;р.&quot;_-;\-* #,##0.00\ &quot;р.&quot;_-;_-* &quot;-&quot;??\ &quot;р.&quot;_-;_-@_-"/>
    <numFmt numFmtId="203" formatCode="0.0%"/>
    <numFmt numFmtId="204" formatCode="_-* #,##0.00\ _р_._-;\-* #,##0.00\ _р_._-;_-* &quot;-&quot;??\ _р_._-;_-@_-"/>
    <numFmt numFmtId="205" formatCode="_-* #,##0.0_р_._-;\-* #,##0.0_р_._-;_-* &quot;-&quot;?_р_._-;_-@_-"/>
    <numFmt numFmtId="206" formatCode="#,##0.00_ ;\-#,##0.00\ "/>
    <numFmt numFmtId="207" formatCode="0.0"/>
    <numFmt numFmtId="208" formatCode="_-* #,##0.000_р_._-;\-* #,##0.000_р_._-;_-* &quot;-&quot;??_р_._-;_-@_-"/>
  </numFmts>
  <fonts count="170">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Cyr"/>
    </font>
    <font>
      <sz val="15"/>
      <name val="Times New Roman"/>
      <family val="1"/>
      <charset val="204"/>
    </font>
    <font>
      <sz val="10"/>
      <name val="Times New Roman"/>
      <family val="1"/>
      <charset val="204"/>
    </font>
    <font>
      <sz val="10"/>
      <color indexed="8"/>
      <name val="Arial Cyr"/>
      <family val="2"/>
      <charset val="204"/>
    </font>
    <font>
      <sz val="10"/>
      <name val="Arial"/>
      <family val="2"/>
    </font>
    <font>
      <sz val="9"/>
      <name val="Times New Roman"/>
      <family val="1"/>
    </font>
    <font>
      <sz val="11"/>
      <color indexed="8"/>
      <name val="Calibri"/>
      <family val="2"/>
    </font>
    <font>
      <sz val="11"/>
      <color indexed="9"/>
      <name val="Calibri"/>
      <family val="2"/>
    </font>
    <font>
      <sz val="11"/>
      <color indexed="20"/>
      <name val="Calibri"/>
      <family val="2"/>
    </font>
    <font>
      <sz val="1"/>
      <color indexed="8"/>
      <name val="Courier"/>
      <family val="3"/>
    </font>
    <font>
      <i/>
      <sz val="1"/>
      <color indexed="8"/>
      <name val="Courier"/>
      <family val="3"/>
    </font>
    <font>
      <b/>
      <sz val="11"/>
      <color indexed="10"/>
      <name val="Calibri"/>
      <family val="2"/>
    </font>
    <font>
      <b/>
      <sz val="11"/>
      <color indexed="9"/>
      <name val="Calibri"/>
      <family val="2"/>
    </font>
    <font>
      <sz val="12"/>
      <name val="Times New Roman"/>
      <family val="1"/>
    </font>
    <font>
      <sz val="10"/>
      <name val="Times New Roman"/>
      <family val="1"/>
    </font>
    <font>
      <sz val="12"/>
      <name val="Arial"/>
      <family val="2"/>
      <charset val="204"/>
    </font>
    <font>
      <sz val="12"/>
      <name val="Helv"/>
    </font>
    <font>
      <i/>
      <sz val="11"/>
      <color indexed="23"/>
      <name val="Calibri"/>
      <family val="2"/>
    </font>
    <font>
      <sz val="10"/>
      <name val="Courier"/>
      <family val="3"/>
    </font>
    <font>
      <sz val="1"/>
      <color indexed="16"/>
      <name val="Courier"/>
      <family val="3"/>
    </font>
    <font>
      <b/>
      <sz val="12"/>
      <name val="Helv"/>
    </font>
    <font>
      <sz val="14"/>
      <name val="Helv"/>
    </font>
    <font>
      <sz val="10"/>
      <name val="MS Sans Serif"/>
      <family val="2"/>
    </font>
    <font>
      <sz val="11"/>
      <color indexed="17"/>
      <name val="Calibri"/>
      <family val="2"/>
    </font>
    <font>
      <sz val="8"/>
      <name val="Arial"/>
      <family val="2"/>
    </font>
    <font>
      <b/>
      <sz val="15"/>
      <color indexed="62"/>
      <name val="Calibri"/>
      <family val="2"/>
    </font>
    <font>
      <b/>
      <sz val="13"/>
      <color indexed="62"/>
      <name val="Calibri"/>
      <family val="2"/>
    </font>
    <font>
      <b/>
      <sz val="11"/>
      <color indexed="62"/>
      <name val="Calibri"/>
      <family val="2"/>
    </font>
    <font>
      <b/>
      <sz val="18"/>
      <name val="Arial"/>
      <family val="2"/>
      <charset val="204"/>
    </font>
    <font>
      <b/>
      <sz val="12"/>
      <name val="Arial"/>
      <family val="2"/>
      <charset val="204"/>
    </font>
    <font>
      <u/>
      <sz val="10"/>
      <color indexed="12"/>
      <name val="Courier"/>
      <family val="3"/>
    </font>
    <font>
      <u/>
      <sz val="10"/>
      <color indexed="36"/>
      <name val="Courier"/>
      <family val="3"/>
    </font>
    <font>
      <u/>
      <sz val="5"/>
      <color indexed="12"/>
      <name val="Courier"/>
      <family val="3"/>
    </font>
    <font>
      <u/>
      <sz val="10"/>
      <color indexed="36"/>
      <name val="Arial"/>
      <family val="2"/>
    </font>
    <font>
      <u/>
      <sz val="9"/>
      <color indexed="12"/>
      <name val="Times New Roman"/>
      <family val="1"/>
    </font>
    <font>
      <sz val="11"/>
      <color indexed="62"/>
      <name val="Calibri"/>
      <family val="2"/>
    </font>
    <font>
      <u/>
      <sz val="10"/>
      <color indexed="36"/>
      <name val="Arial Tur"/>
      <charset val="162"/>
    </font>
    <font>
      <u/>
      <sz val="10"/>
      <color indexed="12"/>
      <name val="Arial Tur"/>
      <charset val="162"/>
    </font>
    <font>
      <sz val="11"/>
      <color indexed="10"/>
      <name val="Calibri"/>
      <family val="2"/>
    </font>
    <font>
      <sz val="10"/>
      <color indexed="8"/>
      <name val="MS Sans Serif"/>
      <family val="2"/>
    </font>
    <font>
      <sz val="11"/>
      <color indexed="19"/>
      <name val="Calibri"/>
      <family val="2"/>
    </font>
    <font>
      <b/>
      <i/>
      <sz val="16"/>
      <name val="Helv"/>
    </font>
    <font>
      <sz val="10"/>
      <name val="Tms Rmn"/>
    </font>
    <font>
      <sz val="12"/>
      <name val="Times New Roman Cyr"/>
      <family val="1"/>
      <charset val="204"/>
    </font>
    <font>
      <b/>
      <sz val="11"/>
      <color indexed="63"/>
      <name val="Calibri"/>
      <family val="2"/>
    </font>
    <font>
      <sz val="10"/>
      <name val="Helv"/>
    </font>
    <font>
      <sz val="10"/>
      <name val="Arial"/>
      <family val="2"/>
      <charset val="204"/>
    </font>
    <font>
      <b/>
      <sz val="18"/>
      <color indexed="62"/>
      <name val="Cambria"/>
      <family val="2"/>
    </font>
    <font>
      <b/>
      <sz val="1"/>
      <color indexed="8"/>
      <name val="Courier"/>
      <family val="3"/>
    </font>
    <font>
      <sz val="12"/>
      <name val="Arial"/>
      <family val="2"/>
    </font>
    <font>
      <sz val="10"/>
      <name val="Times New Roman Cyr"/>
      <family val="1"/>
      <charset val="204"/>
    </font>
    <font>
      <sz val="12"/>
      <color indexed="24"/>
      <name val="Modern"/>
      <family val="3"/>
      <charset val="255"/>
    </font>
    <font>
      <b/>
      <sz val="18"/>
      <color indexed="24"/>
      <name val="Modern"/>
      <family val="3"/>
      <charset val="255"/>
    </font>
    <font>
      <b/>
      <sz val="12"/>
      <color indexed="24"/>
      <name val="Modern"/>
      <family val="3"/>
      <charset val="255"/>
    </font>
    <font>
      <b/>
      <sz val="11"/>
      <name val="Times New Roman Cyr"/>
      <family val="1"/>
      <charset val="204"/>
    </font>
    <font>
      <b/>
      <sz val="9"/>
      <name val="Times New Roman Cyr"/>
      <family val="1"/>
      <charset val="204"/>
    </font>
    <font>
      <sz val="8"/>
      <name val="Times New Roman Cyr"/>
      <family val="1"/>
      <charset val="204"/>
    </font>
    <font>
      <sz val="11"/>
      <color indexed="8"/>
      <name val="Calibri"/>
      <family val="2"/>
      <charset val="204"/>
    </font>
    <font>
      <sz val="9"/>
      <name val="Times New Roman Cyr"/>
      <family val="1"/>
      <charset val="204"/>
    </font>
    <font>
      <i/>
      <sz val="8"/>
      <name val="Times New Roman CYR"/>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Courier New"/>
      <family val="3"/>
      <charset val="204"/>
    </font>
    <font>
      <sz val="12"/>
      <color theme="1"/>
      <name val="Courier New"/>
      <family val="3"/>
      <charset val="204"/>
    </font>
    <font>
      <sz val="10"/>
      <name val="Courier New"/>
      <family val="3"/>
      <charset val="204"/>
    </font>
    <font>
      <sz val="10"/>
      <color theme="1"/>
      <name val="Courier New"/>
      <family val="3"/>
      <charset val="204"/>
    </font>
    <font>
      <b/>
      <sz val="12"/>
      <name val="Courier New"/>
      <family val="3"/>
      <charset val="204"/>
    </font>
    <font>
      <i/>
      <sz val="12"/>
      <color indexed="10"/>
      <name val="Courier New"/>
      <family val="3"/>
      <charset val="204"/>
    </font>
    <font>
      <b/>
      <sz val="12"/>
      <color theme="1"/>
      <name val="Courier New"/>
      <family val="3"/>
      <charset val="204"/>
    </font>
    <font>
      <sz val="8"/>
      <name val="Courier New"/>
      <family val="3"/>
      <charset val="204"/>
    </font>
    <font>
      <sz val="11"/>
      <name val="Courier New"/>
      <family val="3"/>
      <charset val="204"/>
    </font>
    <font>
      <sz val="13"/>
      <name val="Courier New"/>
      <family val="3"/>
      <charset val="204"/>
    </font>
    <font>
      <i/>
      <sz val="8"/>
      <name val="Courier New"/>
      <family val="3"/>
      <charset val="204"/>
    </font>
    <font>
      <sz val="14"/>
      <name val="Courier New"/>
      <family val="3"/>
      <charset val="204"/>
    </font>
    <font>
      <b/>
      <sz val="13"/>
      <name val="Courier New"/>
      <family val="3"/>
      <charset val="204"/>
    </font>
    <font>
      <b/>
      <sz val="10"/>
      <name val="Courier New"/>
      <family val="3"/>
      <charset val="204"/>
    </font>
    <font>
      <b/>
      <sz val="14"/>
      <name val="Courier New"/>
      <family val="3"/>
      <charset val="204"/>
    </font>
    <font>
      <i/>
      <sz val="11"/>
      <name val="Courier New"/>
      <family val="3"/>
      <charset val="204"/>
    </font>
    <font>
      <b/>
      <sz val="11"/>
      <name val="Courier New"/>
      <family val="3"/>
      <charset val="204"/>
    </font>
    <font>
      <i/>
      <sz val="10"/>
      <name val="Courier New"/>
      <family val="3"/>
      <charset val="204"/>
    </font>
    <font>
      <sz val="8"/>
      <color indexed="12"/>
      <name val="Courier New"/>
      <family val="3"/>
      <charset val="204"/>
    </font>
    <font>
      <sz val="8"/>
      <color indexed="48"/>
      <name val="Courier New"/>
      <family val="3"/>
      <charset val="204"/>
    </font>
    <font>
      <sz val="8"/>
      <color indexed="10"/>
      <name val="Courier New"/>
      <family val="3"/>
      <charset val="204"/>
    </font>
    <font>
      <sz val="10"/>
      <color indexed="10"/>
      <name val="Courier New"/>
      <family val="3"/>
      <charset val="204"/>
    </font>
    <font>
      <b/>
      <i/>
      <sz val="8"/>
      <name val="Courier New"/>
      <family val="3"/>
      <charset val="204"/>
    </font>
    <font>
      <b/>
      <i/>
      <sz val="11"/>
      <name val="Courier New"/>
      <family val="3"/>
      <charset val="204"/>
    </font>
    <font>
      <b/>
      <i/>
      <sz val="10"/>
      <name val="Courier New"/>
      <family val="3"/>
      <charset val="204"/>
    </font>
    <font>
      <sz val="10"/>
      <name val="Cordia New"/>
      <family val="2"/>
    </font>
    <font>
      <sz val="8"/>
      <name val="Cordia New"/>
      <family val="2"/>
    </font>
    <font>
      <sz val="12"/>
      <name val="Cordia New"/>
      <family val="2"/>
    </font>
    <font>
      <b/>
      <sz val="11"/>
      <name val="Times New Roman"/>
      <family val="1"/>
      <charset val="204"/>
    </font>
    <font>
      <sz val="11"/>
      <name val="Times New Roman"/>
      <family val="1"/>
      <charset val="204"/>
    </font>
    <font>
      <sz val="10"/>
      <color rgb="FFFF0000"/>
      <name val="Courier New"/>
      <family val="3"/>
      <charset val="204"/>
    </font>
    <font>
      <sz val="12"/>
      <name val="Times New Roman"/>
      <family val="1"/>
      <charset val="204"/>
    </font>
    <font>
      <b/>
      <sz val="12"/>
      <name val="Times New Roman"/>
      <family val="1"/>
      <charset val="204"/>
    </font>
    <font>
      <sz val="12"/>
      <color theme="0"/>
      <name val="Times New Roman"/>
      <family val="1"/>
      <charset val="204"/>
    </font>
    <font>
      <u/>
      <sz val="12"/>
      <name val="Times New Roman"/>
      <family val="1"/>
      <charset val="204"/>
    </font>
    <font>
      <sz val="9"/>
      <name val="Times New Roman"/>
      <family val="1"/>
      <charset val="204"/>
    </font>
    <font>
      <sz val="8"/>
      <color theme="1"/>
      <name val="Courier New"/>
      <family val="3"/>
      <charset val="204"/>
    </font>
    <font>
      <sz val="12"/>
      <color theme="1"/>
      <name val="Times New Roman"/>
      <family val="2"/>
      <charset val="204"/>
    </font>
    <font>
      <sz val="13"/>
      <name val="Times New Roman"/>
      <family val="1"/>
      <charset val="204"/>
    </font>
    <font>
      <i/>
      <sz val="9"/>
      <name val="Arial Cyr"/>
      <family val="2"/>
      <charset val="204"/>
    </font>
    <font>
      <sz val="14"/>
      <name val="Arial Cyr"/>
      <family val="2"/>
      <charset val="204"/>
    </font>
    <font>
      <i/>
      <sz val="14"/>
      <name val="Arial Cyr"/>
      <charset val="204"/>
    </font>
    <font>
      <i/>
      <sz val="10"/>
      <name val="Arial Cyr"/>
      <family val="2"/>
      <charset val="204"/>
    </font>
    <font>
      <sz val="8"/>
      <name val="Time Roman"/>
    </font>
    <font>
      <i/>
      <sz val="8"/>
      <name val="Arial Cyr"/>
      <family val="2"/>
      <charset val="204"/>
    </font>
    <font>
      <sz val="11"/>
      <color theme="1"/>
      <name val="Times New Roman"/>
      <family val="1"/>
      <charset val="204"/>
    </font>
    <font>
      <sz val="10"/>
      <color rgb="FFFF0000"/>
      <name val="Arial CYR"/>
    </font>
    <font>
      <sz val="8"/>
      <name val="Arial Cyr"/>
      <charset val="204"/>
    </font>
    <font>
      <sz val="8"/>
      <name val="Arial Cyr"/>
      <family val="2"/>
      <charset val="204"/>
    </font>
    <font>
      <sz val="14"/>
      <name val="Times New Roman Cyr"/>
      <family val="1"/>
      <charset val="204"/>
    </font>
    <font>
      <i/>
      <sz val="12"/>
      <name val="Arial Cyr"/>
      <family val="2"/>
      <charset val="204"/>
    </font>
    <font>
      <i/>
      <sz val="12"/>
      <name val="Times New Roman"/>
      <family val="1"/>
      <charset val="204"/>
    </font>
    <font>
      <i/>
      <sz val="12"/>
      <name val="Arial CE"/>
      <family val="2"/>
      <charset val="238"/>
    </font>
    <font>
      <i/>
      <sz val="12"/>
      <name val="Arial Cyr"/>
      <charset val="204"/>
    </font>
    <font>
      <i/>
      <sz val="12"/>
      <name val="Times New Roman Cyr"/>
      <family val="1"/>
      <charset val="204"/>
    </font>
    <font>
      <i/>
      <sz val="14"/>
      <name val="Times New Roman Cyr"/>
      <family val="1"/>
      <charset val="204"/>
    </font>
    <font>
      <b/>
      <sz val="13"/>
      <name val="Times New Roman Cyr"/>
      <charset val="204"/>
    </font>
    <font>
      <b/>
      <i/>
      <sz val="16"/>
      <name val="Times New Roman Cyr"/>
      <charset val="204"/>
    </font>
    <font>
      <sz val="11"/>
      <name val="Arial Cyr"/>
      <charset val="204"/>
    </font>
    <font>
      <sz val="9"/>
      <name val="Arial Cyr"/>
      <family val="2"/>
      <charset val="204"/>
    </font>
    <font>
      <sz val="14"/>
      <name val="Times New Roman"/>
      <family val="1"/>
      <charset val="204"/>
    </font>
    <font>
      <b/>
      <sz val="10"/>
      <name val="Times New Roman"/>
      <family val="1"/>
      <charset val="204"/>
    </font>
    <font>
      <sz val="14"/>
      <color indexed="8"/>
      <name val="Times New Roman"/>
      <family val="1"/>
      <charset val="204"/>
    </font>
    <font>
      <b/>
      <sz val="14"/>
      <color indexed="8"/>
      <name val="Times New Roman"/>
      <family val="1"/>
      <charset val="204"/>
    </font>
    <font>
      <sz val="8"/>
      <name val="Times New Roman"/>
      <family val="1"/>
      <charset val="204"/>
    </font>
    <font>
      <i/>
      <sz val="8"/>
      <name val="Times New Roman"/>
      <family val="1"/>
      <charset val="204"/>
    </font>
    <font>
      <b/>
      <i/>
      <sz val="12"/>
      <name val="Times New Roman"/>
      <family val="1"/>
      <charset val="204"/>
    </font>
    <font>
      <b/>
      <i/>
      <sz val="6"/>
      <name val="Times New Roman"/>
      <family val="1"/>
      <charset val="204"/>
    </font>
    <font>
      <i/>
      <sz val="10"/>
      <name val="Times New Roman"/>
      <family val="1"/>
      <charset val="204"/>
    </font>
    <font>
      <sz val="12"/>
      <name val="Arial Cyr"/>
      <charset val="204"/>
    </font>
    <font>
      <sz val="9"/>
      <name val="Arial Cyr"/>
      <charset val="204"/>
    </font>
    <font>
      <b/>
      <sz val="14"/>
      <name val="Times New Roman"/>
      <family val="1"/>
      <charset val="204"/>
    </font>
    <font>
      <b/>
      <i/>
      <sz val="12"/>
      <name val="Arial Cyr"/>
      <charset val="204"/>
    </font>
    <font>
      <b/>
      <sz val="10"/>
      <name val="Arial Cyr"/>
      <charset val="204"/>
    </font>
    <font>
      <b/>
      <sz val="20"/>
      <name val="Arial Cyr"/>
      <charset val="204"/>
    </font>
    <font>
      <sz val="20"/>
      <name val="Arial Cyr"/>
      <charset val="204"/>
    </font>
    <font>
      <sz val="12"/>
      <name val="Arial Cyr"/>
      <family val="2"/>
      <charset val="204"/>
    </font>
    <font>
      <b/>
      <sz val="12"/>
      <name val="Arial Cyr"/>
      <charset val="204"/>
    </font>
    <font>
      <i/>
      <sz val="11"/>
      <name val="Arial Cyr"/>
      <family val="2"/>
      <charset val="204"/>
    </font>
    <font>
      <b/>
      <sz val="11"/>
      <name val="Arial Cyr"/>
      <charset val="204"/>
    </font>
    <font>
      <b/>
      <sz val="11"/>
      <name val="Arial Cyr"/>
      <family val="2"/>
      <charset val="204"/>
    </font>
  </fonts>
  <fills count="31">
    <fill>
      <patternFill patternType="none"/>
    </fill>
    <fill>
      <patternFill patternType="gray125"/>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s>
  <borders count="9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thin">
        <color indexed="8"/>
      </right>
      <top/>
      <bottom style="thin">
        <color indexed="64"/>
      </bottom>
      <diagonal/>
    </border>
    <border>
      <left style="thin">
        <color indexed="8"/>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s>
  <cellStyleXfs count="416">
    <xf numFmtId="0" fontId="0" fillId="0" borderId="0"/>
    <xf numFmtId="0" fontId="12" fillId="0" borderId="0"/>
    <xf numFmtId="0" fontId="13" fillId="0" borderId="0"/>
    <xf numFmtId="0" fontId="14" fillId="0" borderId="0"/>
    <xf numFmtId="0" fontId="12" fillId="0" borderId="0"/>
    <xf numFmtId="0" fontId="12" fillId="0" borderId="0"/>
    <xf numFmtId="0" fontId="13" fillId="0" borderId="0"/>
    <xf numFmtId="167" fontId="12" fillId="0" borderId="0" applyFont="0" applyFill="0" applyBorder="0" applyAlignment="0" applyProtection="0"/>
    <xf numFmtId="0" fontId="16" fillId="0" borderId="0"/>
    <xf numFmtId="0" fontId="12" fillId="0" borderId="0"/>
    <xf numFmtId="0" fontId="11" fillId="0" borderId="0"/>
    <xf numFmtId="166" fontId="12" fillId="0" borderId="0" applyFont="0" applyFill="0" applyBorder="0" applyAlignment="0" applyProtection="0"/>
    <xf numFmtId="0" fontId="13" fillId="0" borderId="0"/>
    <xf numFmtId="0" fontId="13" fillId="0" borderId="0"/>
    <xf numFmtId="0" fontId="13" fillId="0" borderId="0"/>
    <xf numFmtId="0" fontId="12" fillId="0" borderId="0"/>
    <xf numFmtId="166" fontId="10" fillId="0" borderId="0" applyFont="0" applyFill="0" applyBorder="0" applyAlignment="0" applyProtection="0"/>
    <xf numFmtId="0" fontId="12" fillId="0" borderId="0"/>
    <xf numFmtId="9" fontId="12"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3" fillId="0" borderId="0"/>
    <xf numFmtId="0" fontId="17" fillId="0" borderId="0"/>
    <xf numFmtId="0" fontId="17" fillId="0" borderId="0"/>
    <xf numFmtId="0" fontId="17" fillId="0" borderId="0"/>
    <xf numFmtId="169" fontId="18" fillId="0" borderId="0" applyFont="0" applyFill="0" applyBorder="0" applyAlignment="0" applyProtection="0"/>
    <xf numFmtId="170" fontId="18" fillId="0" borderId="0" applyFont="0" applyFill="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5" borderId="0" applyNumberFormat="0" applyBorder="0" applyAlignment="0" applyProtection="0"/>
    <xf numFmtId="171" fontId="18" fillId="0" borderId="0" applyFont="0" applyFill="0" applyBorder="0" applyAlignment="0" applyProtection="0"/>
    <xf numFmtId="172" fontId="18" fillId="0" borderId="0" applyFont="0" applyFill="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7" borderId="0" applyNumberFormat="0" applyBorder="0" applyAlignment="0" applyProtection="0"/>
    <xf numFmtId="0" fontId="19" fillId="5" borderId="0" applyNumberFormat="0" applyBorder="0" applyAlignment="0" applyProtection="0"/>
    <xf numFmtId="173" fontId="18" fillId="0" borderId="0" applyFont="0" applyFill="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2" fontId="22" fillId="0" borderId="0">
      <protection locked="0"/>
    </xf>
    <xf numFmtId="2" fontId="23" fillId="0" borderId="0">
      <protection locked="0"/>
    </xf>
    <xf numFmtId="0" fontId="22" fillId="0" borderId="0">
      <protection locked="0"/>
    </xf>
    <xf numFmtId="0" fontId="22" fillId="0" borderId="0">
      <protection locked="0"/>
    </xf>
    <xf numFmtId="0" fontId="24" fillId="17" borderId="33" applyNumberFormat="0" applyAlignment="0" applyProtection="0"/>
    <xf numFmtId="0" fontId="25" fillId="18" borderId="34" applyNumberFormat="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66" fontId="1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3" fontId="17" fillId="0" borderId="0" applyFill="0" applyBorder="0" applyAlignment="0" applyProtection="0"/>
    <xf numFmtId="3" fontId="17" fillId="0" borderId="0" applyFill="0" applyBorder="0" applyAlignment="0" applyProtection="0"/>
    <xf numFmtId="3"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2" fontId="22" fillId="0" borderId="0">
      <protection locked="0"/>
    </xf>
    <xf numFmtId="0" fontId="28" fillId="0" borderId="0" applyProtection="0"/>
    <xf numFmtId="176" fontId="17" fillId="0" borderId="0" applyFont="0" applyFill="0" applyBorder="0" applyAlignment="0" applyProtection="0"/>
    <xf numFmtId="177" fontId="29" fillId="0" borderId="0"/>
    <xf numFmtId="0" fontId="30" fillId="0" borderId="0" applyNumberFormat="0" applyFill="0" applyBorder="0" applyAlignment="0" applyProtection="0"/>
    <xf numFmtId="0" fontId="31" fillId="0" borderId="0">
      <alignment vertical="center"/>
    </xf>
    <xf numFmtId="178" fontId="32" fillId="0" borderId="0">
      <protection locked="0"/>
    </xf>
    <xf numFmtId="178" fontId="32" fillId="0" borderId="0">
      <protection locked="0"/>
    </xf>
    <xf numFmtId="178" fontId="32" fillId="0" borderId="0">
      <protection locked="0"/>
    </xf>
    <xf numFmtId="178" fontId="32" fillId="0" borderId="0">
      <protection locked="0"/>
    </xf>
    <xf numFmtId="0" fontId="33" fillId="0" borderId="0"/>
    <xf numFmtId="178" fontId="32" fillId="0" borderId="0">
      <protection locked="0"/>
    </xf>
    <xf numFmtId="0" fontId="34" fillId="0" borderId="0"/>
    <xf numFmtId="178" fontId="32" fillId="0" borderId="0">
      <protection locked="0"/>
    </xf>
    <xf numFmtId="0" fontId="34" fillId="0" borderId="0"/>
    <xf numFmtId="178" fontId="32" fillId="0" borderId="0">
      <protection locked="0"/>
    </xf>
    <xf numFmtId="0" fontId="34" fillId="0" borderId="0"/>
    <xf numFmtId="0" fontId="35" fillId="0" borderId="0"/>
    <xf numFmtId="0" fontId="22" fillId="0" borderId="0">
      <protection locked="0"/>
    </xf>
    <xf numFmtId="179" fontId="22" fillId="0" borderId="0">
      <protection locked="0"/>
    </xf>
    <xf numFmtId="2" fontId="28" fillId="0" borderId="0" applyProtection="0"/>
    <xf numFmtId="0" fontId="34" fillId="0" borderId="0"/>
    <xf numFmtId="0" fontId="29" fillId="0" borderId="0"/>
    <xf numFmtId="0" fontId="34" fillId="0" borderId="0"/>
    <xf numFmtId="179" fontId="22" fillId="0" borderId="0">
      <protection locked="0"/>
    </xf>
    <xf numFmtId="0" fontId="36" fillId="7" borderId="0" applyNumberFormat="0" applyBorder="0" applyAlignment="0" applyProtection="0"/>
    <xf numFmtId="38" fontId="37" fillId="19" borderId="0" applyNumberFormat="0" applyBorder="0" applyAlignment="0" applyProtection="0"/>
    <xf numFmtId="0" fontId="38" fillId="0" borderId="35" applyNumberFormat="0" applyFill="0" applyAlignment="0" applyProtection="0"/>
    <xf numFmtId="0" fontId="39" fillId="0" borderId="36" applyNumberFormat="0" applyFill="0" applyAlignment="0" applyProtection="0"/>
    <xf numFmtId="0" fontId="40" fillId="0" borderId="37" applyNumberFormat="0" applyFill="0" applyAlignment="0" applyProtection="0"/>
    <xf numFmtId="0" fontId="40" fillId="0" borderId="0" applyNumberFormat="0" applyFill="0" applyBorder="0" applyAlignment="0" applyProtection="0"/>
    <xf numFmtId="0" fontId="41" fillId="0" borderId="0" applyProtection="0"/>
    <xf numFmtId="0" fontId="42" fillId="0" borderId="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2" fillId="0" borderId="0"/>
    <xf numFmtId="168" fontId="18" fillId="0" borderId="0" applyFont="0" applyFill="0" applyBorder="0" applyAlignment="0" applyProtection="0"/>
    <xf numFmtId="3" fontId="18" fillId="0" borderId="0" applyFont="0" applyFill="0" applyBorder="0" applyAlignment="0" applyProtection="0"/>
    <xf numFmtId="10" fontId="37" fillId="20" borderId="2" applyNumberFormat="0" applyBorder="0" applyAlignment="0" applyProtection="0"/>
    <xf numFmtId="0" fontId="48" fillId="8" borderId="33" applyNumberFormat="0" applyAlignment="0" applyProtection="0"/>
    <xf numFmtId="0" fontId="48" fillId="8" borderId="33" applyNumberFormat="0" applyAlignment="0" applyProtection="0"/>
    <xf numFmtId="0" fontId="49" fillId="0" borderId="0" applyNumberFormat="0" applyFill="0" applyBorder="0" applyAlignment="0" applyProtection="0">
      <alignment vertical="top"/>
      <protection locked="0"/>
    </xf>
    <xf numFmtId="15" fontId="17" fillId="0" borderId="0"/>
    <xf numFmtId="15" fontId="17" fillId="0" borderId="0"/>
    <xf numFmtId="15" fontId="17" fillId="0" borderId="0"/>
    <xf numFmtId="0" fontId="50" fillId="0" borderId="0" applyNumberFormat="0" applyFill="0" applyBorder="0" applyAlignment="0" applyProtection="0">
      <alignment vertical="top"/>
      <protection locked="0"/>
    </xf>
    <xf numFmtId="0" fontId="34" fillId="0" borderId="38"/>
    <xf numFmtId="0" fontId="51" fillId="0" borderId="39" applyNumberFormat="0" applyFill="0" applyAlignment="0" applyProtection="0"/>
    <xf numFmtId="180" fontId="27" fillId="0" borderId="0" applyFont="0" applyFill="0" applyBorder="0" applyAlignment="0" applyProtection="0"/>
    <xf numFmtId="174" fontId="27" fillId="0" borderId="0" applyFont="0" applyFill="0" applyBorder="0" applyAlignment="0" applyProtection="0"/>
    <xf numFmtId="180" fontId="52" fillId="0" borderId="0" applyFont="0" applyFill="0" applyBorder="0" applyAlignment="0" applyProtection="0"/>
    <xf numFmtId="174" fontId="52" fillId="0" borderId="0" applyFon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183" fontId="22" fillId="0" borderId="0">
      <protection locked="0"/>
    </xf>
    <xf numFmtId="184" fontId="27" fillId="0" borderId="0" applyFont="0" applyFill="0" applyBorder="0" applyAlignment="0" applyProtection="0"/>
    <xf numFmtId="185" fontId="27" fillId="0" borderId="0" applyFont="0" applyFill="0" applyBorder="0" applyAlignment="0" applyProtection="0"/>
    <xf numFmtId="184" fontId="52" fillId="0" borderId="0" applyFont="0" applyFill="0" applyBorder="0" applyAlignment="0" applyProtection="0"/>
    <xf numFmtId="185" fontId="52" fillId="0" borderId="0" applyFont="0" applyFill="0" applyBorder="0" applyAlignment="0" applyProtection="0"/>
    <xf numFmtId="186" fontId="22" fillId="0" borderId="0">
      <protection locked="0"/>
    </xf>
    <xf numFmtId="187" fontId="22" fillId="0" borderId="0">
      <protection locked="0"/>
    </xf>
    <xf numFmtId="3" fontId="26" fillId="0" borderId="0" applyFont="0"/>
    <xf numFmtId="0" fontId="53" fillId="8" borderId="0" applyNumberFormat="0" applyBorder="0" applyAlignment="0" applyProtection="0"/>
    <xf numFmtId="188" fontId="54" fillId="0" borderId="0"/>
    <xf numFmtId="0" fontId="55" fillId="0" borderId="0"/>
    <xf numFmtId="0" fontId="55"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19" fillId="0" borderId="0"/>
    <xf numFmtId="0" fontId="17" fillId="0" borderId="0"/>
    <xf numFmtId="0" fontId="17" fillId="0" borderId="0"/>
    <xf numFmtId="0" fontId="17" fillId="0" borderId="0"/>
    <xf numFmtId="0" fontId="17" fillId="0" borderId="0"/>
    <xf numFmtId="0" fontId="17" fillId="0" borderId="0"/>
    <xf numFmtId="3" fontId="26" fillId="0" borderId="0"/>
    <xf numFmtId="3" fontId="26" fillId="0" borderId="0"/>
    <xf numFmtId="3" fontId="26" fillId="0" borderId="0"/>
    <xf numFmtId="0" fontId="27" fillId="0" borderId="0"/>
    <xf numFmtId="3" fontId="26" fillId="0" borderId="0"/>
    <xf numFmtId="0" fontId="27" fillId="0" borderId="0"/>
    <xf numFmtId="3" fontId="26" fillId="0" borderId="0"/>
    <xf numFmtId="0" fontId="12" fillId="0" borderId="0"/>
    <xf numFmtId="0" fontId="17" fillId="0" borderId="0" applyNumberFormat="0" applyFont="0" applyFill="0" applyBorder="0" applyAlignment="0" applyProtection="0">
      <alignment vertical="top"/>
    </xf>
    <xf numFmtId="168" fontId="56" fillId="0" borderId="0"/>
    <xf numFmtId="168" fontId="56" fillId="0" borderId="0"/>
    <xf numFmtId="168" fontId="56" fillId="0" borderId="0"/>
    <xf numFmtId="168" fontId="56" fillId="0" borderId="0"/>
    <xf numFmtId="168" fontId="56" fillId="0" borderId="0"/>
    <xf numFmtId="168" fontId="56" fillId="0" borderId="0"/>
    <xf numFmtId="168" fontId="56" fillId="0" borderId="0"/>
    <xf numFmtId="168" fontId="56" fillId="0" borderId="0"/>
    <xf numFmtId="168" fontId="56" fillId="0" borderId="0"/>
    <xf numFmtId="168" fontId="56" fillId="0" borderId="0"/>
    <xf numFmtId="0" fontId="17" fillId="0" borderId="0"/>
    <xf numFmtId="0" fontId="17" fillId="0" borderId="0"/>
    <xf numFmtId="3" fontId="26" fillId="0" borderId="0"/>
    <xf numFmtId="168" fontId="56" fillId="0" borderId="0"/>
    <xf numFmtId="168" fontId="56" fillId="0" borderId="0"/>
    <xf numFmtId="168" fontId="5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27" fillId="0" borderId="0"/>
    <xf numFmtId="0" fontId="55" fillId="5" borderId="40" applyNumberFormat="0" applyFont="0" applyAlignment="0" applyProtection="0"/>
    <xf numFmtId="0" fontId="57" fillId="17" borderId="41" applyNumberFormat="0" applyAlignment="0" applyProtection="0"/>
    <xf numFmtId="0" fontId="35" fillId="0" borderId="0" applyFont="0" applyFill="0" applyBorder="0" applyAlignment="0" applyProtection="0"/>
    <xf numFmtId="0" fontId="35" fillId="0" borderId="0" applyFont="0" applyFill="0" applyBorder="0" applyAlignment="0" applyProtection="0"/>
    <xf numFmtId="0" fontId="58" fillId="0" borderId="0"/>
    <xf numFmtId="10" fontId="59" fillId="0" borderId="0" applyFont="0" applyFill="0" applyBorder="0" applyAlignment="0" applyProtection="0"/>
    <xf numFmtId="10" fontId="17" fillId="0" borderId="0" applyFont="0" applyFill="0" applyBorder="0" applyAlignment="0" applyProtection="0"/>
    <xf numFmtId="9" fontId="2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192" fontId="22" fillId="0" borderId="0">
      <protection locked="0"/>
    </xf>
    <xf numFmtId="193" fontId="22" fillId="0" borderId="0">
      <protection locked="0"/>
    </xf>
    <xf numFmtId="194" fontId="17" fillId="0" borderId="0" applyFont="0" applyFill="0" applyBorder="0" applyAlignment="0" applyProtection="0"/>
    <xf numFmtId="192" fontId="22" fillId="0" borderId="0">
      <protection locked="0"/>
    </xf>
    <xf numFmtId="195" fontId="27" fillId="0" borderId="0" applyFill="0" applyBorder="0" applyAlignment="0">
      <alignment horizontal="centerContinuous"/>
    </xf>
    <xf numFmtId="0" fontId="18" fillId="0" borderId="0"/>
    <xf numFmtId="193" fontId="22" fillId="0" borderId="0">
      <protection locked="0"/>
    </xf>
    <xf numFmtId="196" fontId="22" fillId="0" borderId="0">
      <protection locked="0"/>
    </xf>
    <xf numFmtId="38" fontId="35" fillId="0" borderId="42"/>
    <xf numFmtId="197" fontId="17" fillId="0" borderId="0">
      <protection locked="0"/>
    </xf>
    <xf numFmtId="197" fontId="17" fillId="0" borderId="0">
      <protection locked="0"/>
    </xf>
    <xf numFmtId="197" fontId="17" fillId="0" borderId="0">
      <protection locked="0"/>
    </xf>
    <xf numFmtId="38" fontId="35" fillId="0" borderId="0" applyFont="0" applyFill="0" applyBorder="0" applyAlignment="0" applyProtection="0"/>
    <xf numFmtId="40" fontId="35" fillId="0" borderId="0" applyFont="0" applyFill="0" applyBorder="0" applyAlignment="0" applyProtection="0"/>
    <xf numFmtId="0" fontId="18" fillId="0" borderId="0"/>
    <xf numFmtId="0" fontId="17" fillId="0" borderId="0"/>
    <xf numFmtId="0" fontId="17" fillId="0" borderId="0"/>
    <xf numFmtId="0" fontId="17" fillId="0" borderId="0"/>
    <xf numFmtId="0" fontId="29" fillId="0" borderId="0"/>
    <xf numFmtId="0" fontId="17" fillId="0" borderId="0" applyNumberFormat="0"/>
    <xf numFmtId="0" fontId="17" fillId="0" borderId="0" applyNumberFormat="0"/>
    <xf numFmtId="0" fontId="17" fillId="0" borderId="0" applyNumberFormat="0"/>
    <xf numFmtId="0" fontId="60" fillId="0" borderId="0" applyNumberFormat="0" applyFill="0" applyBorder="0" applyAlignment="0" applyProtection="0"/>
    <xf numFmtId="2" fontId="61" fillId="0" borderId="0">
      <protection locked="0"/>
    </xf>
    <xf numFmtId="2" fontId="61" fillId="0" borderId="0">
      <protection locked="0"/>
    </xf>
    <xf numFmtId="0" fontId="28" fillId="0" borderId="43" applyProtection="0"/>
    <xf numFmtId="0" fontId="62" fillId="0" borderId="43" applyProtection="0"/>
    <xf numFmtId="198" fontId="59" fillId="0" borderId="0" applyFont="0" applyFill="0" applyBorder="0" applyAlignment="0" applyProtection="0"/>
    <xf numFmtId="193" fontId="22" fillId="0" borderId="0">
      <protection locked="0"/>
    </xf>
    <xf numFmtId="196" fontId="22" fillId="0" borderId="0">
      <protection locked="0"/>
    </xf>
    <xf numFmtId="0" fontId="35" fillId="0" borderId="0"/>
    <xf numFmtId="199" fontId="59"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51" fillId="0" borderId="0" applyNumberFormat="0" applyFill="0" applyBorder="0" applyAlignment="0" applyProtection="0"/>
    <xf numFmtId="0" fontId="63" fillId="0" borderId="0">
      <alignment horizontal="justify"/>
    </xf>
    <xf numFmtId="49" fontId="63" fillId="0" borderId="2">
      <alignment horizontal="left"/>
    </xf>
    <xf numFmtId="0" fontId="64" fillId="0" borderId="0" applyProtection="0"/>
    <xf numFmtId="0" fontId="64" fillId="0" borderId="0" applyProtection="0"/>
    <xf numFmtId="0" fontId="64" fillId="0" borderId="0" applyProtection="0"/>
    <xf numFmtId="202" fontId="12" fillId="0" borderId="0" applyFont="0" applyFill="0" applyBorder="0" applyAlignment="0" applyProtection="0"/>
    <xf numFmtId="0" fontId="65" fillId="0" borderId="0" applyProtection="0"/>
    <xf numFmtId="0" fontId="66" fillId="0" borderId="0" applyProtection="0"/>
    <xf numFmtId="0" fontId="67" fillId="0" borderId="0">
      <alignment horizontal="center" vertical="top" wrapText="1"/>
    </xf>
    <xf numFmtId="0" fontId="67" fillId="0" borderId="0">
      <alignment horizontal="center" wrapText="1"/>
    </xf>
    <xf numFmtId="0" fontId="68" fillId="0" borderId="2">
      <alignment horizontal="center" vertical="center" wrapText="1"/>
    </xf>
    <xf numFmtId="0" fontId="69" fillId="0" borderId="0">
      <alignment horizontal="right" vertical="top"/>
    </xf>
    <xf numFmtId="0" fontId="64" fillId="0" borderId="43" applyProtection="0"/>
    <xf numFmtId="0" fontId="64" fillId="0" borderId="43" applyProtection="0"/>
    <xf numFmtId="0" fontId="64" fillId="0" borderId="43" applyProtection="0"/>
    <xf numFmtId="0" fontId="70" fillId="0" borderId="0"/>
    <xf numFmtId="0" fontId="70" fillId="0" borderId="0"/>
    <xf numFmtId="0" fontId="12" fillId="0" borderId="0"/>
    <xf numFmtId="0" fontId="59" fillId="0" borderId="0"/>
    <xf numFmtId="0" fontId="70" fillId="0" borderId="0"/>
    <xf numFmtId="0" fontId="15" fillId="0" borderId="0"/>
    <xf numFmtId="0" fontId="70" fillId="0" borderId="0"/>
    <xf numFmtId="0" fontId="70" fillId="0" borderId="0"/>
    <xf numFmtId="0" fontId="70" fillId="0" borderId="0"/>
    <xf numFmtId="0" fontId="8" fillId="0" borderId="0"/>
    <xf numFmtId="0" fontId="12" fillId="0" borderId="0"/>
    <xf numFmtId="0" fontId="71" fillId="0" borderId="0">
      <alignment horizontal="left"/>
    </xf>
    <xf numFmtId="49" fontId="72" fillId="0" borderId="0">
      <alignment horizontal="center" vertical="top"/>
    </xf>
    <xf numFmtId="0" fontId="63" fillId="0" borderId="1">
      <alignment horizontal="center"/>
    </xf>
    <xf numFmtId="0" fontId="69" fillId="0" borderId="0">
      <alignment horizontal="right" vertical="top" wrapText="1"/>
    </xf>
    <xf numFmtId="0" fontId="59" fillId="0" borderId="0"/>
    <xf numFmtId="0" fontId="63" fillId="0" borderId="2">
      <alignment horizontal="center"/>
    </xf>
    <xf numFmtId="0" fontId="63" fillId="0" borderId="2">
      <alignment horizontal="left" wrapText="1"/>
    </xf>
    <xf numFmtId="0" fontId="63" fillId="0" borderId="2">
      <alignment horizontal="center"/>
    </xf>
    <xf numFmtId="0" fontId="64" fillId="0" borderId="0"/>
    <xf numFmtId="0" fontId="69" fillId="0" borderId="0">
      <alignment horizontal="justify"/>
    </xf>
    <xf numFmtId="164" fontId="12" fillId="0" borderId="0" applyFont="0" applyFill="0" applyBorder="0" applyAlignment="0" applyProtection="0"/>
    <xf numFmtId="166" fontId="12" fillId="0" borderId="0" applyFont="0" applyFill="0" applyBorder="0" applyAlignment="0" applyProtection="0"/>
    <xf numFmtId="2" fontId="64" fillId="0" borderId="0" applyProtection="0"/>
    <xf numFmtId="2" fontId="64" fillId="0" borderId="0" applyProtection="0"/>
    <xf numFmtId="2" fontId="64" fillId="0" borderId="0" applyProtection="0"/>
    <xf numFmtId="0" fontId="7" fillId="0" borderId="0"/>
    <xf numFmtId="0" fontId="6" fillId="0" borderId="0"/>
    <xf numFmtId="166" fontId="6" fillId="0" borderId="0" applyFont="0" applyFill="0" applyBorder="0" applyAlignment="0" applyProtection="0"/>
    <xf numFmtId="0" fontId="6" fillId="0" borderId="0"/>
    <xf numFmtId="0" fontId="6" fillId="0" borderId="0"/>
    <xf numFmtId="166" fontId="12" fillId="0" borderId="0" applyFont="0" applyFill="0" applyBorder="0" applyAlignment="0" applyProtection="0"/>
    <xf numFmtId="0" fontId="12" fillId="0" borderId="0"/>
    <xf numFmtId="0" fontId="15" fillId="0" borderId="0"/>
    <xf numFmtId="165" fontId="15" fillId="0" borderId="0" applyFont="0" applyFill="0" applyBorder="0" applyAlignment="0" applyProtection="0"/>
    <xf numFmtId="0" fontId="12" fillId="0" borderId="0"/>
    <xf numFmtId="0" fontId="12" fillId="0" borderId="0"/>
    <xf numFmtId="0" fontId="70" fillId="22" borderId="0" applyNumberFormat="0" applyBorder="0" applyAlignment="0" applyProtection="0"/>
    <xf numFmtId="0" fontId="70" fillId="9" borderId="0" applyNumberFormat="0" applyBorder="0" applyAlignment="0" applyProtection="0"/>
    <xf numFmtId="0" fontId="70" fillId="23" borderId="0" applyNumberFormat="0" applyBorder="0" applyAlignment="0" applyProtection="0"/>
    <xf numFmtId="0" fontId="70" fillId="16" borderId="0" applyNumberFormat="0" applyBorder="0" applyAlignment="0" applyProtection="0"/>
    <xf numFmtId="0" fontId="70" fillId="7" borderId="0" applyNumberFormat="0" applyBorder="0" applyAlignment="0" applyProtection="0"/>
    <xf numFmtId="0" fontId="70" fillId="6"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3" borderId="0" applyNumberFormat="0" applyBorder="0" applyAlignment="0" applyProtection="0"/>
    <xf numFmtId="0" fontId="70" fillId="11" borderId="0" applyNumberFormat="0" applyBorder="0" applyAlignment="0" applyProtection="0"/>
    <xf numFmtId="0" fontId="73" fillId="25" borderId="0" applyNumberFormat="0" applyBorder="0" applyAlignment="0" applyProtection="0"/>
    <xf numFmtId="0" fontId="73" fillId="4" borderId="0" applyNumberFormat="0" applyBorder="0" applyAlignment="0" applyProtection="0"/>
    <xf numFmtId="0" fontId="73" fillId="24" borderId="0" applyNumberFormat="0" applyBorder="0" applyAlignment="0" applyProtection="0"/>
    <xf numFmtId="0" fontId="73" fillId="26" borderId="0" applyNumberFormat="0" applyBorder="0" applyAlignment="0" applyProtection="0"/>
    <xf numFmtId="0" fontId="73" fillId="14"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15" borderId="0" applyNumberFormat="0" applyBorder="0" applyAlignment="0" applyProtection="0"/>
    <xf numFmtId="0" fontId="73" fillId="29" borderId="0" applyNumberFormat="0" applyBorder="0" applyAlignment="0" applyProtection="0"/>
    <xf numFmtId="0" fontId="73" fillId="26" borderId="0" applyNumberFormat="0" applyBorder="0" applyAlignment="0" applyProtection="0"/>
    <xf numFmtId="0" fontId="73" fillId="14" borderId="0" applyNumberFormat="0" applyBorder="0" applyAlignment="0" applyProtection="0"/>
    <xf numFmtId="0" fontId="73" fillId="10" borderId="0" applyNumberFormat="0" applyBorder="0" applyAlignment="0" applyProtection="0"/>
    <xf numFmtId="0" fontId="74" fillId="6" borderId="33" applyNumberFormat="0" applyAlignment="0" applyProtection="0"/>
    <xf numFmtId="0" fontId="75" fillId="30" borderId="41" applyNumberFormat="0" applyAlignment="0" applyProtection="0"/>
    <xf numFmtId="0" fontId="76" fillId="30" borderId="33" applyNumberFormat="0" applyAlignment="0" applyProtection="0"/>
    <xf numFmtId="0" fontId="77" fillId="0" borderId="57" applyNumberFormat="0" applyFill="0" applyAlignment="0" applyProtection="0"/>
    <xf numFmtId="0" fontId="78" fillId="0" borderId="58" applyNumberFormat="0" applyFill="0" applyAlignment="0" applyProtection="0"/>
    <xf numFmtId="0" fontId="79" fillId="0" borderId="59" applyNumberFormat="0" applyFill="0" applyAlignment="0" applyProtection="0"/>
    <xf numFmtId="0" fontId="79" fillId="0" borderId="0" applyNumberFormat="0" applyFill="0" applyBorder="0" applyAlignment="0" applyProtection="0"/>
    <xf numFmtId="0" fontId="80" fillId="0" borderId="60" applyNumberFormat="0" applyFill="0" applyAlignment="0" applyProtection="0"/>
    <xf numFmtId="0" fontId="81" fillId="18" borderId="34" applyNumberFormat="0" applyAlignment="0" applyProtection="0"/>
    <xf numFmtId="0" fontId="82" fillId="0" borderId="0" applyNumberFormat="0" applyFill="0" applyBorder="0" applyAlignment="0" applyProtection="0"/>
    <xf numFmtId="0" fontId="83" fillId="8" borderId="0" applyNumberFormat="0" applyBorder="0" applyAlignment="0" applyProtection="0"/>
    <xf numFmtId="0" fontId="5" fillId="0" borderId="0"/>
    <xf numFmtId="0" fontId="84" fillId="9" borderId="0" applyNumberFormat="0" applyBorder="0" applyAlignment="0" applyProtection="0"/>
    <xf numFmtId="0" fontId="85" fillId="0" borderId="0" applyNumberFormat="0" applyFill="0" applyBorder="0" applyAlignment="0" applyProtection="0"/>
    <xf numFmtId="0" fontId="12" fillId="5" borderId="40" applyNumberFormat="0" applyFont="0" applyAlignment="0" applyProtection="0"/>
    <xf numFmtId="0" fontId="86" fillId="0" borderId="61" applyNumberFormat="0" applyFill="0" applyAlignment="0" applyProtection="0"/>
    <xf numFmtId="0" fontId="87" fillId="0" borderId="0" applyNumberFormat="0" applyFill="0" applyBorder="0" applyAlignment="0" applyProtection="0"/>
    <xf numFmtId="204" fontId="13" fillId="0" borderId="0" applyFont="0" applyFill="0" applyBorder="0" applyAlignment="0" applyProtection="0"/>
    <xf numFmtId="43" fontId="12" fillId="0" borderId="0" applyFont="0" applyFill="0" applyBorder="0" applyAlignment="0" applyProtection="0"/>
    <xf numFmtId="0" fontId="88" fillId="23"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15" fillId="0" borderId="0"/>
    <xf numFmtId="0" fontId="15" fillId="0" borderId="0"/>
    <xf numFmtId="0" fontId="2" fillId="0" borderId="0"/>
    <xf numFmtId="0" fontId="126" fillId="0" borderId="0"/>
    <xf numFmtId="0" fontId="1" fillId="0" borderId="0"/>
  </cellStyleXfs>
  <cellXfs count="840">
    <xf numFmtId="0" fontId="0" fillId="0" borderId="0" xfId="0"/>
    <xf numFmtId="0" fontId="89" fillId="0" borderId="0" xfId="12" applyFont="1"/>
    <xf numFmtId="0" fontId="89" fillId="0" borderId="0" xfId="12" applyFont="1" applyAlignment="1">
      <alignment horizontal="center"/>
    </xf>
    <xf numFmtId="0" fontId="89" fillId="0" borderId="16" xfId="12" applyFont="1" applyBorder="1"/>
    <xf numFmtId="0" fontId="89" fillId="0" borderId="0" xfId="12" applyFont="1" applyBorder="1"/>
    <xf numFmtId="0" fontId="89" fillId="0" borderId="50" xfId="12" applyFont="1" applyBorder="1"/>
    <xf numFmtId="0" fontId="89" fillId="0" borderId="64" xfId="12" applyFont="1" applyBorder="1"/>
    <xf numFmtId="0" fontId="89" fillId="0" borderId="1" xfId="12" applyFont="1" applyBorder="1"/>
    <xf numFmtId="206" fontId="89" fillId="0" borderId="1" xfId="400" applyNumberFormat="1" applyFont="1" applyBorder="1" applyAlignment="1">
      <alignment horizontal="right"/>
    </xf>
    <xf numFmtId="206" fontId="89" fillId="0" borderId="50" xfId="400" applyNumberFormat="1" applyFont="1" applyBorder="1" applyAlignment="1">
      <alignment horizontal="right"/>
    </xf>
    <xf numFmtId="0" fontId="89" fillId="0" borderId="51" xfId="12" applyFont="1" applyBorder="1"/>
    <xf numFmtId="0" fontId="89" fillId="0" borderId="65" xfId="12" applyFont="1" applyBorder="1"/>
    <xf numFmtId="0" fontId="89" fillId="0" borderId="14" xfId="12" applyFont="1" applyBorder="1"/>
    <xf numFmtId="206" fontId="89" fillId="0" borderId="14" xfId="400" applyNumberFormat="1" applyFont="1" applyBorder="1" applyAlignment="1">
      <alignment horizontal="right"/>
    </xf>
    <xf numFmtId="206" fontId="89" fillId="0" borderId="51" xfId="400" applyNumberFormat="1" applyFont="1" applyBorder="1" applyAlignment="1">
      <alignment horizontal="right"/>
    </xf>
    <xf numFmtId="0" fontId="89" fillId="0" borderId="63" xfId="12" applyFont="1" applyBorder="1"/>
    <xf numFmtId="0" fontId="89" fillId="0" borderId="66" xfId="12" applyFont="1" applyBorder="1"/>
    <xf numFmtId="0" fontId="89" fillId="0" borderId="9" xfId="12" applyFont="1" applyBorder="1"/>
    <xf numFmtId="206" fontId="89" fillId="0" borderId="9" xfId="400" applyNumberFormat="1" applyFont="1" applyBorder="1" applyAlignment="1">
      <alignment horizontal="right"/>
    </xf>
    <xf numFmtId="206" fontId="89" fillId="0" borderId="63" xfId="400" applyNumberFormat="1" applyFont="1" applyBorder="1" applyAlignment="1">
      <alignment horizontal="right"/>
    </xf>
    <xf numFmtId="0" fontId="89" fillId="0" borderId="45" xfId="12" applyFont="1" applyBorder="1"/>
    <xf numFmtId="206" fontId="89" fillId="0" borderId="62" xfId="400" applyNumberFormat="1" applyFont="1" applyBorder="1" applyAlignment="1">
      <alignment horizontal="right"/>
    </xf>
    <xf numFmtId="206" fontId="89" fillId="0" borderId="45" xfId="400" applyNumberFormat="1" applyFont="1" applyBorder="1" applyAlignment="1">
      <alignment horizontal="right"/>
    </xf>
    <xf numFmtId="205" fontId="89" fillId="0" borderId="0" xfId="12" applyNumberFormat="1" applyFont="1"/>
    <xf numFmtId="0" fontId="90" fillId="0" borderId="0" xfId="403" applyFont="1"/>
    <xf numFmtId="0" fontId="91" fillId="0" borderId="0" xfId="12" applyFont="1"/>
    <xf numFmtId="0" fontId="91" fillId="0" borderId="0" xfId="12" applyFont="1" applyBorder="1"/>
    <xf numFmtId="0" fontId="91" fillId="0" borderId="17" xfId="12" applyFont="1" applyBorder="1" applyAlignment="1">
      <alignment horizontal="center"/>
    </xf>
    <xf numFmtId="0" fontId="91" fillId="0" borderId="18" xfId="12" applyFont="1" applyBorder="1" applyAlignment="1">
      <alignment horizontal="center"/>
    </xf>
    <xf numFmtId="0" fontId="91" fillId="0" borderId="19" xfId="12" applyFont="1" applyBorder="1" applyAlignment="1">
      <alignment horizontal="center"/>
    </xf>
    <xf numFmtId="0" fontId="90" fillId="0" borderId="0" xfId="0" applyFont="1"/>
    <xf numFmtId="0" fontId="89" fillId="0" borderId="0" xfId="6" applyFont="1" applyBorder="1" applyAlignment="1">
      <alignment vertical="top" wrapText="1"/>
    </xf>
    <xf numFmtId="0" fontId="90" fillId="0" borderId="0" xfId="413" applyFont="1"/>
    <xf numFmtId="0" fontId="90" fillId="0" borderId="0" xfId="351" applyFont="1" applyAlignment="1">
      <alignment horizontal="center"/>
    </xf>
    <xf numFmtId="0" fontId="90" fillId="0" borderId="0" xfId="351" applyFont="1" applyAlignment="1">
      <alignment horizontal="center" vertical="center"/>
    </xf>
    <xf numFmtId="0" fontId="90" fillId="0" borderId="0" xfId="413" applyFont="1" applyAlignment="1">
      <alignment horizontal="center" vertical="center"/>
    </xf>
    <xf numFmtId="0" fontId="89" fillId="0" borderId="6" xfId="20" applyFont="1" applyFill="1" applyBorder="1" applyAlignment="1">
      <alignment horizontal="center" vertical="center" wrapText="1"/>
    </xf>
    <xf numFmtId="0" fontId="90" fillId="0" borderId="6" xfId="351" applyFont="1" applyFill="1" applyBorder="1" applyAlignment="1">
      <alignment horizontal="center" vertical="center" wrapText="1"/>
    </xf>
    <xf numFmtId="0" fontId="90" fillId="0" borderId="2" xfId="351" applyFont="1" applyFill="1" applyBorder="1" applyAlignment="1">
      <alignment horizontal="center" vertical="center" wrapText="1"/>
    </xf>
    <xf numFmtId="0" fontId="90" fillId="0" borderId="11" xfId="351" applyFont="1" applyFill="1" applyBorder="1" applyAlignment="1">
      <alignment horizontal="center" vertical="center" wrapText="1"/>
    </xf>
    <xf numFmtId="0" fontId="90" fillId="0" borderId="0" xfId="351" applyFont="1" applyAlignment="1">
      <alignment vertical="center"/>
    </xf>
    <xf numFmtId="0" fontId="90" fillId="0" borderId="0" xfId="413" applyFont="1" applyAlignment="1">
      <alignment vertical="center"/>
    </xf>
    <xf numFmtId="4" fontId="90" fillId="0" borderId="6" xfId="353" applyNumberFormat="1" applyFont="1" applyBorder="1" applyAlignment="1">
      <alignment horizontal="right" vertical="center" wrapText="1"/>
    </xf>
    <xf numFmtId="4" fontId="90" fillId="0" borderId="2" xfId="353" applyNumberFormat="1" applyFont="1" applyBorder="1" applyAlignment="1">
      <alignment horizontal="right" vertical="center" wrapText="1"/>
    </xf>
    <xf numFmtId="168" fontId="90" fillId="0" borderId="2" xfId="353" applyNumberFormat="1" applyFont="1" applyBorder="1" applyAlignment="1">
      <alignment horizontal="right" vertical="center" wrapText="1"/>
    </xf>
    <xf numFmtId="4" fontId="90" fillId="0" borderId="11" xfId="353" applyNumberFormat="1" applyFont="1" applyBorder="1" applyAlignment="1">
      <alignment horizontal="right" vertical="center" wrapText="1"/>
    </xf>
    <xf numFmtId="4" fontId="90" fillId="0" borderId="2" xfId="353" applyNumberFormat="1" applyFont="1" applyBorder="1" applyAlignment="1">
      <alignment horizontal="center" vertical="center" wrapText="1"/>
    </xf>
    <xf numFmtId="0" fontId="90" fillId="0" borderId="0" xfId="351" applyFont="1" applyAlignment="1">
      <alignment wrapText="1"/>
    </xf>
    <xf numFmtId="0" fontId="90" fillId="0" borderId="0" xfId="413" applyFont="1" applyAlignment="1">
      <alignment wrapText="1"/>
    </xf>
    <xf numFmtId="168" fontId="90" fillId="0" borderId="0" xfId="351" applyNumberFormat="1" applyFont="1"/>
    <xf numFmtId="0" fontId="89" fillId="0" borderId="50" xfId="12" quotePrefix="1" applyFont="1" applyBorder="1" applyAlignment="1">
      <alignment horizontal="left" vertical="center" wrapText="1"/>
    </xf>
    <xf numFmtId="0" fontId="89" fillId="0" borderId="51" xfId="12" applyFont="1" applyBorder="1" applyAlignment="1">
      <alignment horizontal="left" vertical="center" wrapText="1"/>
    </xf>
    <xf numFmtId="0" fontId="89" fillId="0" borderId="51" xfId="12" applyFont="1" applyBorder="1" applyAlignment="1">
      <alignment horizontal="left" vertical="center"/>
    </xf>
    <xf numFmtId="0" fontId="89" fillId="0" borderId="63" xfId="12" applyFont="1" applyBorder="1" applyAlignment="1">
      <alignment horizontal="left" vertical="center"/>
    </xf>
    <xf numFmtId="0" fontId="89" fillId="0" borderId="45" xfId="12" applyFont="1" applyBorder="1" applyAlignment="1">
      <alignment horizontal="left" vertical="center"/>
    </xf>
    <xf numFmtId="0" fontId="91" fillId="0" borderId="17" xfId="12" applyFont="1" applyBorder="1" applyAlignment="1">
      <alignment horizontal="center" vertical="center"/>
    </xf>
    <xf numFmtId="0" fontId="92" fillId="0" borderId="20" xfId="12" applyFont="1" applyBorder="1" applyAlignment="1">
      <alignment horizontal="center" vertical="center"/>
    </xf>
    <xf numFmtId="0" fontId="91" fillId="0" borderId="18" xfId="12" applyFont="1" applyBorder="1" applyAlignment="1">
      <alignment horizontal="center" vertical="center"/>
    </xf>
    <xf numFmtId="0" fontId="92" fillId="0" borderId="0" xfId="12" applyFont="1" applyBorder="1" applyAlignment="1">
      <alignment horizontal="center" vertical="center"/>
    </xf>
    <xf numFmtId="0" fontId="91" fillId="0" borderId="0" xfId="12" applyFont="1" applyBorder="1" applyAlignment="1">
      <alignment horizontal="center" vertical="center"/>
    </xf>
    <xf numFmtId="0" fontId="91" fillId="0" borderId="19" xfId="12" applyFont="1" applyBorder="1" applyAlignment="1">
      <alignment horizontal="center" vertical="center"/>
    </xf>
    <xf numFmtId="0" fontId="91" fillId="0" borderId="16" xfId="12" applyFont="1" applyBorder="1" applyAlignment="1">
      <alignment horizontal="center" vertical="center"/>
    </xf>
    <xf numFmtId="0" fontId="90" fillId="0" borderId="0" xfId="351" applyFont="1" applyAlignment="1">
      <alignment horizontal="right"/>
    </xf>
    <xf numFmtId="0" fontId="89" fillId="0" borderId="0" xfId="0" applyFont="1"/>
    <xf numFmtId="0" fontId="89" fillId="0" borderId="0" xfId="0" applyFont="1" applyAlignment="1">
      <alignment vertical="top" wrapText="1"/>
    </xf>
    <xf numFmtId="168" fontId="89" fillId="0" borderId="0" xfId="0" applyNumberFormat="1" applyFont="1"/>
    <xf numFmtId="168" fontId="89" fillId="0" borderId="0" xfId="0" applyNumberFormat="1" applyFont="1" applyBorder="1"/>
    <xf numFmtId="0" fontId="93" fillId="0" borderId="0" xfId="12" applyFont="1" applyAlignment="1">
      <alignment horizontal="center"/>
    </xf>
    <xf numFmtId="0" fontId="93" fillId="0" borderId="0" xfId="12" applyFont="1"/>
    <xf numFmtId="0" fontId="96" fillId="0" borderId="0" xfId="1" applyFont="1"/>
    <xf numFmtId="0" fontId="91" fillId="0" borderId="0" xfId="1" applyFont="1"/>
    <xf numFmtId="0" fontId="99" fillId="0" borderId="0" xfId="1" applyFont="1"/>
    <xf numFmtId="0" fontId="91" fillId="0" borderId="0" xfId="1" applyFont="1" applyFill="1"/>
    <xf numFmtId="0" fontId="91" fillId="0" borderId="0" xfId="12" applyFont="1" applyAlignment="1">
      <alignment horizontal="left" vertical="top" wrapText="1"/>
    </xf>
    <xf numFmtId="0" fontId="98" fillId="0" borderId="53" xfId="13" applyFont="1" applyBorder="1" applyAlignment="1">
      <alignment horizontal="left" vertical="center" wrapText="1"/>
    </xf>
    <xf numFmtId="4" fontId="91" fillId="0" borderId="50" xfId="13" applyNumberFormat="1" applyFont="1" applyBorder="1" applyAlignment="1">
      <alignment horizontal="center"/>
    </xf>
    <xf numFmtId="4" fontId="91" fillId="0" borderId="50" xfId="12" applyNumberFormat="1" applyFont="1" applyBorder="1" applyAlignment="1">
      <alignment horizontal="center"/>
    </xf>
    <xf numFmtId="0" fontId="98" fillId="0" borderId="51" xfId="13" applyFont="1" applyBorder="1" applyAlignment="1">
      <alignment horizontal="left" vertical="center" wrapText="1"/>
    </xf>
    <xf numFmtId="0" fontId="98" fillId="0" borderId="51" xfId="0" applyFont="1" applyBorder="1" applyAlignment="1">
      <alignment horizontal="left" vertical="center" wrapText="1"/>
    </xf>
    <xf numFmtId="0" fontId="98" fillId="2" borderId="51" xfId="13" applyFont="1" applyFill="1" applyBorder="1" applyAlignment="1">
      <alignment horizontal="left" vertical="center" wrapText="1"/>
    </xf>
    <xf numFmtId="0" fontId="89" fillId="0" borderId="51" xfId="0" applyFont="1" applyBorder="1" applyAlignment="1">
      <alignment horizontal="left" wrapText="1"/>
    </xf>
    <xf numFmtId="0" fontId="91" fillId="0" borderId="0" xfId="13" applyFont="1" applyBorder="1" applyAlignment="1">
      <alignment horizontal="left"/>
    </xf>
    <xf numFmtId="168" fontId="91" fillId="0" borderId="0" xfId="12" applyNumberFormat="1" applyFont="1" applyBorder="1"/>
    <xf numFmtId="0" fontId="98" fillId="0" borderId="0" xfId="12" applyFont="1"/>
    <xf numFmtId="0" fontId="98" fillId="0" borderId="0" xfId="13" applyFont="1" applyBorder="1" applyAlignment="1">
      <alignment horizontal="left"/>
    </xf>
    <xf numFmtId="0" fontId="98" fillId="0" borderId="0" xfId="12" applyFont="1" applyBorder="1" applyAlignment="1">
      <alignment horizontal="left"/>
    </xf>
    <xf numFmtId="0" fontId="98" fillId="0" borderId="0" xfId="12" applyFont="1" applyAlignment="1">
      <alignment horizontal="left"/>
    </xf>
    <xf numFmtId="0" fontId="98" fillId="0" borderId="0" xfId="12" applyFont="1" applyBorder="1"/>
    <xf numFmtId="0" fontId="91" fillId="0" borderId="0" xfId="13" applyFont="1" applyBorder="1" applyAlignment="1">
      <alignment horizontal="left" wrapText="1"/>
    </xf>
    <xf numFmtId="0" fontId="91" fillId="0" borderId="0" xfId="332" applyFont="1"/>
    <xf numFmtId="0" fontId="106" fillId="0" borderId="0" xfId="1" applyFont="1"/>
    <xf numFmtId="0" fontId="91" fillId="0" borderId="0" xfId="1" applyFont="1" applyAlignment="1">
      <alignment horizontal="center"/>
    </xf>
    <xf numFmtId="0" fontId="89" fillId="0" borderId="0" xfId="1" applyFont="1" applyFill="1"/>
    <xf numFmtId="0" fontId="89" fillId="0" borderId="0" xfId="1" applyFont="1"/>
    <xf numFmtId="0" fontId="89" fillId="0" borderId="0" xfId="2" applyFont="1"/>
    <xf numFmtId="0" fontId="89" fillId="0" borderId="0" xfId="2" applyFont="1" applyAlignment="1">
      <alignment horizontal="center" vertical="center"/>
    </xf>
    <xf numFmtId="0" fontId="91" fillId="0" borderId="2" xfId="1" applyFont="1" applyBorder="1" applyAlignment="1">
      <alignment horizontal="center" vertical="center" wrapText="1"/>
    </xf>
    <xf numFmtId="0" fontId="91" fillId="0" borderId="3" xfId="1" applyFont="1" applyBorder="1" applyAlignment="1">
      <alignment horizontal="center" vertical="center" wrapText="1"/>
    </xf>
    <xf numFmtId="0" fontId="91" fillId="0" borderId="0" xfId="0" applyFont="1"/>
    <xf numFmtId="0" fontId="91" fillId="0" borderId="0" xfId="0" applyFont="1" applyAlignment="1">
      <alignment horizontal="center"/>
    </xf>
    <xf numFmtId="0" fontId="91" fillId="0" borderId="0" xfId="0" applyFont="1" applyBorder="1"/>
    <xf numFmtId="0" fontId="91" fillId="0" borderId="12" xfId="0" applyFont="1" applyBorder="1"/>
    <xf numFmtId="0" fontId="89" fillId="0" borderId="0" xfId="5" applyFont="1" applyFill="1" applyAlignment="1"/>
    <xf numFmtId="0" fontId="89" fillId="0" borderId="0" xfId="5" applyFont="1" applyFill="1"/>
    <xf numFmtId="0" fontId="89" fillId="0" borderId="0" xfId="5" applyNumberFormat="1" applyFont="1" applyFill="1" applyAlignment="1">
      <alignment horizontal="left"/>
    </xf>
    <xf numFmtId="0" fontId="89" fillId="0" borderId="0" xfId="5" applyNumberFormat="1" applyFont="1" applyFill="1" applyAlignment="1"/>
    <xf numFmtId="0" fontId="89" fillId="0" borderId="0" xfId="5" applyNumberFormat="1" applyFont="1" applyFill="1" applyAlignment="1">
      <alignment horizontal="center"/>
    </xf>
    <xf numFmtId="0" fontId="89" fillId="0" borderId="0" xfId="5" applyFont="1" applyFill="1" applyAlignment="1">
      <alignment vertical="center"/>
    </xf>
    <xf numFmtId="0" fontId="89" fillId="0" borderId="0" xfId="0" applyFont="1" applyFill="1"/>
    <xf numFmtId="0" fontId="97" fillId="0" borderId="0" xfId="1" applyFont="1" applyAlignment="1">
      <alignment horizontal="right"/>
    </xf>
    <xf numFmtId="0" fontId="97" fillId="0" borderId="0" xfId="1" applyFont="1"/>
    <xf numFmtId="0" fontId="97" fillId="0" borderId="0" xfId="1" applyFont="1" applyFill="1"/>
    <xf numFmtId="0" fontId="104" fillId="0" borderId="0" xfId="1" applyFont="1"/>
    <xf numFmtId="0" fontId="104" fillId="0" borderId="0" xfId="1" applyFont="1" applyFill="1"/>
    <xf numFmtId="0" fontId="91" fillId="0" borderId="0" xfId="14" applyFont="1"/>
    <xf numFmtId="0" fontId="91" fillId="0" borderId="0" xfId="324" applyFont="1"/>
    <xf numFmtId="0" fontId="96" fillId="0" borderId="0" xfId="1" applyFont="1" applyAlignment="1">
      <alignment horizontal="right"/>
    </xf>
    <xf numFmtId="0" fontId="106" fillId="0" borderId="0" xfId="1" applyFont="1" applyFill="1"/>
    <xf numFmtId="0" fontId="91" fillId="0" borderId="2" xfId="1" applyFont="1" applyBorder="1" applyAlignment="1">
      <alignment horizontal="center" vertical="center"/>
    </xf>
    <xf numFmtId="0" fontId="91" fillId="0" borderId="3" xfId="1" applyFont="1" applyBorder="1" applyAlignment="1">
      <alignment horizontal="center" vertical="center"/>
    </xf>
    <xf numFmtId="0" fontId="91" fillId="0" borderId="0" xfId="1" applyFont="1" applyBorder="1" applyAlignment="1">
      <alignment horizontal="center"/>
    </xf>
    <xf numFmtId="0" fontId="91" fillId="0" borderId="0" xfId="1" applyFont="1" applyFill="1" applyBorder="1" applyAlignment="1">
      <alignment horizontal="center"/>
    </xf>
    <xf numFmtId="0" fontId="91" fillId="0" borderId="0" xfId="1" applyFont="1" applyFill="1" applyAlignment="1">
      <alignment horizontal="center"/>
    </xf>
    <xf numFmtId="0" fontId="91" fillId="0" borderId="2" xfId="354" applyFont="1" applyBorder="1" applyAlignment="1">
      <alignment vertical="center" wrapText="1"/>
    </xf>
    <xf numFmtId="0" fontId="91" fillId="0" borderId="5" xfId="354" applyFont="1" applyBorder="1" applyAlignment="1">
      <alignment vertical="center" wrapText="1"/>
    </xf>
    <xf numFmtId="0" fontId="91" fillId="0" borderId="2" xfId="354" applyFont="1" applyBorder="1"/>
    <xf numFmtId="0" fontId="96" fillId="0" borderId="2" xfId="1" applyFont="1" applyFill="1" applyBorder="1" applyAlignment="1">
      <alignment horizontal="center"/>
    </xf>
    <xf numFmtId="0" fontId="91" fillId="0" borderId="2" xfId="1" applyFont="1" applyBorder="1" applyAlignment="1">
      <alignment wrapText="1"/>
    </xf>
    <xf numFmtId="4" fontId="91" fillId="0" borderId="2" xfId="1" applyNumberFormat="1" applyFont="1" applyBorder="1" applyAlignment="1">
      <alignment horizontal="right"/>
    </xf>
    <xf numFmtId="0" fontId="96" fillId="0" borderId="0" xfId="1" applyFont="1" applyBorder="1"/>
    <xf numFmtId="0" fontId="107" fillId="0" borderId="0" xfId="1" applyFont="1" applyBorder="1"/>
    <xf numFmtId="0" fontId="107" fillId="0" borderId="0" xfId="1" applyFont="1" applyFill="1" applyBorder="1"/>
    <xf numFmtId="0" fontId="108" fillId="0" borderId="0" xfId="1" applyFont="1" applyFill="1" applyBorder="1"/>
    <xf numFmtId="0" fontId="96" fillId="0" borderId="0" xfId="1" applyFont="1" applyFill="1" applyBorder="1"/>
    <xf numFmtId="0" fontId="96" fillId="0" borderId="0" xfId="1" applyFont="1" applyFill="1"/>
    <xf numFmtId="4" fontId="91" fillId="0" borderId="2" xfId="355" applyNumberFormat="1" applyFont="1" applyBorder="1" applyAlignment="1">
      <alignment horizontal="right"/>
    </xf>
    <xf numFmtId="0" fontId="91" fillId="0" borderId="11" xfId="1" applyFont="1" applyBorder="1" applyAlignment="1">
      <alignment wrapText="1"/>
    </xf>
    <xf numFmtId="0" fontId="109" fillId="0" borderId="0" xfId="1" applyFont="1" applyFill="1" applyBorder="1"/>
    <xf numFmtId="0" fontId="91" fillId="0" borderId="2" xfId="1" applyFont="1" applyBorder="1" applyAlignment="1">
      <alignment horizontal="left" wrapText="1"/>
    </xf>
    <xf numFmtId="0" fontId="102" fillId="0" borderId="2" xfId="354" applyFont="1" applyBorder="1" applyAlignment="1">
      <alignment horizontal="center" vertical="center" wrapText="1"/>
    </xf>
    <xf numFmtId="4" fontId="102" fillId="0" borderId="2" xfId="1" applyNumberFormat="1" applyFont="1" applyFill="1" applyBorder="1" applyAlignment="1">
      <alignment horizontal="right"/>
    </xf>
    <xf numFmtId="4" fontId="102" fillId="0" borderId="2" xfId="1" applyNumberFormat="1" applyFont="1" applyBorder="1" applyAlignment="1">
      <alignment horizontal="right"/>
    </xf>
    <xf numFmtId="0" fontId="91" fillId="0" borderId="2" xfId="1" applyFont="1" applyBorder="1" applyAlignment="1">
      <alignment horizontal="center" wrapText="1"/>
    </xf>
    <xf numFmtId="0" fontId="91" fillId="0" borderId="2" xfId="354" applyFont="1" applyBorder="1" applyAlignment="1">
      <alignment horizontal="center" vertical="center" wrapText="1"/>
    </xf>
    <xf numFmtId="0" fontId="102" fillId="0" borderId="2" xfId="354" applyFont="1" applyBorder="1" applyAlignment="1">
      <alignment horizontal="center" wrapText="1"/>
    </xf>
    <xf numFmtId="0" fontId="91" fillId="0" borderId="2" xfId="1" applyFont="1" applyBorder="1" applyAlignment="1">
      <alignment horizontal="center"/>
    </xf>
    <xf numFmtId="4" fontId="91" fillId="0" borderId="2" xfId="1" applyNumberFormat="1" applyFont="1" applyFill="1" applyBorder="1" applyAlignment="1">
      <alignment horizontal="right"/>
    </xf>
    <xf numFmtId="0" fontId="91" fillId="0" borderId="2" xfId="1" applyFont="1" applyBorder="1" applyAlignment="1">
      <alignment horizontal="left"/>
    </xf>
    <xf numFmtId="0" fontId="91" fillId="0" borderId="0" xfId="1" applyFont="1" applyBorder="1"/>
    <xf numFmtId="0" fontId="91" fillId="0" borderId="0" xfId="1" applyFont="1" applyFill="1" applyBorder="1"/>
    <xf numFmtId="0" fontId="110" fillId="0" borderId="0" xfId="1" applyFont="1" applyFill="1" applyBorder="1"/>
    <xf numFmtId="0" fontId="91" fillId="0" borderId="2" xfId="355" applyFont="1" applyBorder="1" applyAlignment="1">
      <alignment vertical="top" wrapText="1"/>
    </xf>
    <xf numFmtId="0" fontId="91" fillId="0" borderId="3" xfId="1" applyFont="1" applyBorder="1" applyAlignment="1">
      <alignment horizontal="center"/>
    </xf>
    <xf numFmtId="0" fontId="91" fillId="0" borderId="2" xfId="1" applyFont="1" applyBorder="1" applyAlignment="1">
      <alignment horizontal="left" vertical="center" wrapText="1"/>
    </xf>
    <xf numFmtId="0" fontId="91" fillId="0" borderId="2" xfId="1" applyFont="1" applyBorder="1" applyAlignment="1">
      <alignment horizontal="left" vertical="center"/>
    </xf>
    <xf numFmtId="4" fontId="102" fillId="0" borderId="2" xfId="354" applyNumberFormat="1" applyFont="1" applyBorder="1"/>
    <xf numFmtId="0" fontId="111" fillId="0" borderId="0" xfId="1" applyFont="1"/>
    <xf numFmtId="0" fontId="91" fillId="0" borderId="0" xfId="354" applyFont="1"/>
    <xf numFmtId="0" fontId="97" fillId="0" borderId="0" xfId="12" applyFont="1"/>
    <xf numFmtId="0" fontId="112" fillId="0" borderId="0" xfId="1" applyFont="1"/>
    <xf numFmtId="0" fontId="97" fillId="0" borderId="0" xfId="354" applyFont="1" applyAlignment="1">
      <alignment horizontal="right"/>
    </xf>
    <xf numFmtId="0" fontId="97" fillId="0" borderId="0" xfId="1" applyFont="1" applyBorder="1"/>
    <xf numFmtId="0" fontId="97" fillId="0" borderId="0" xfId="354" applyFont="1" applyAlignment="1">
      <alignment horizontal="center"/>
    </xf>
    <xf numFmtId="0" fontId="97" fillId="0" borderId="0" xfId="357" applyFont="1"/>
    <xf numFmtId="0" fontId="97" fillId="0" borderId="0" xfId="357" applyFont="1" applyAlignment="1">
      <alignment horizontal="left"/>
    </xf>
    <xf numFmtId="0" fontId="97" fillId="0" borderId="0" xfId="354" applyFont="1" applyAlignment="1"/>
    <xf numFmtId="49" fontId="91" fillId="0" borderId="0" xfId="0" applyNumberFormat="1" applyFont="1"/>
    <xf numFmtId="0" fontId="100" fillId="0" borderId="0" xfId="0" applyFont="1"/>
    <xf numFmtId="49" fontId="100" fillId="0" borderId="0" xfId="0" applyNumberFormat="1" applyFont="1"/>
    <xf numFmtId="0" fontId="103" fillId="0" borderId="0" xfId="0" applyFont="1"/>
    <xf numFmtId="0" fontId="102" fillId="0" borderId="0" xfId="0" applyFont="1"/>
    <xf numFmtId="49" fontId="91" fillId="0" borderId="76" xfId="0" applyNumberFormat="1" applyFont="1" applyBorder="1" applyAlignment="1">
      <alignment horizontal="center" vertical="center" wrapText="1"/>
    </xf>
    <xf numFmtId="0" fontId="102" fillId="0" borderId="45" xfId="0" applyFont="1" applyBorder="1" applyAlignment="1">
      <alignment horizontal="center" vertical="center"/>
    </xf>
    <xf numFmtId="0" fontId="102" fillId="0" borderId="77" xfId="0" applyFont="1" applyBorder="1" applyAlignment="1">
      <alignment horizontal="center" vertical="center" wrapText="1"/>
    </xf>
    <xf numFmtId="0" fontId="102" fillId="0" borderId="88" xfId="0" applyFont="1" applyBorder="1" applyAlignment="1">
      <alignment horizontal="center" vertical="center" wrapText="1"/>
    </xf>
    <xf numFmtId="0" fontId="102" fillId="0" borderId="78" xfId="0" applyFont="1" applyBorder="1" applyAlignment="1">
      <alignment horizontal="center" vertical="center"/>
    </xf>
    <xf numFmtId="49" fontId="91" fillId="0" borderId="20" xfId="0" applyNumberFormat="1" applyFont="1" applyBorder="1" applyAlignment="1">
      <alignment horizontal="center"/>
    </xf>
    <xf numFmtId="0" fontId="102" fillId="0" borderId="17" xfId="0" applyFont="1" applyBorder="1" applyAlignment="1">
      <alignment horizontal="center"/>
    </xf>
    <xf numFmtId="0" fontId="102" fillId="0" borderId="77" xfId="0" applyFont="1" applyBorder="1" applyAlignment="1">
      <alignment horizontal="center"/>
    </xf>
    <xf numFmtId="0" fontId="102" fillId="0" borderId="88" xfId="0" applyFont="1" applyBorder="1" applyAlignment="1">
      <alignment horizontal="center"/>
    </xf>
    <xf numFmtId="0" fontId="102" fillId="0" borderId="78" xfId="0" applyFont="1" applyBorder="1" applyAlignment="1">
      <alignment horizontal="center"/>
    </xf>
    <xf numFmtId="49" fontId="91" fillId="0" borderId="68" xfId="0" applyNumberFormat="1" applyFont="1" applyBorder="1" applyAlignment="1">
      <alignment horizontal="center" vertical="top"/>
    </xf>
    <xf numFmtId="0" fontId="106" fillId="0" borderId="53" xfId="0" applyFont="1" applyBorder="1"/>
    <xf numFmtId="166" fontId="91" fillId="0" borderId="12" xfId="353" applyNumberFormat="1" applyFont="1" applyFill="1" applyBorder="1"/>
    <xf numFmtId="49" fontId="91" fillId="0" borderId="69" xfId="0" applyNumberFormat="1" applyFont="1" applyBorder="1" applyAlignment="1">
      <alignment horizontal="center" vertical="top"/>
    </xf>
    <xf numFmtId="0" fontId="91" fillId="0" borderId="51" xfId="0" applyFont="1" applyBorder="1"/>
    <xf numFmtId="166" fontId="91" fillId="0" borderId="2" xfId="353" applyNumberFormat="1" applyFont="1" applyFill="1" applyBorder="1"/>
    <xf numFmtId="166" fontId="91" fillId="0" borderId="4" xfId="353" applyNumberFormat="1" applyFont="1" applyFill="1" applyBorder="1"/>
    <xf numFmtId="166" fontId="91" fillId="0" borderId="0" xfId="353" applyFont="1"/>
    <xf numFmtId="166" fontId="91" fillId="0" borderId="0" xfId="0" applyNumberFormat="1" applyFont="1"/>
    <xf numFmtId="0" fontId="106" fillId="0" borderId="51" xfId="0" applyFont="1" applyBorder="1"/>
    <xf numFmtId="166" fontId="91" fillId="0" borderId="5" xfId="353" applyNumberFormat="1" applyFont="1" applyFill="1" applyBorder="1"/>
    <xf numFmtId="166" fontId="91" fillId="0" borderId="2" xfId="0" applyNumberFormat="1" applyFont="1" applyFill="1" applyBorder="1"/>
    <xf numFmtId="0" fontId="106" fillId="0" borderId="51" xfId="0" applyFont="1" applyFill="1" applyBorder="1"/>
    <xf numFmtId="166" fontId="91" fillId="0" borderId="4" xfId="0" applyNumberFormat="1" applyFont="1" applyFill="1" applyBorder="1"/>
    <xf numFmtId="49" fontId="91" fillId="0" borderId="72" xfId="0" applyNumberFormat="1" applyFont="1" applyBorder="1" applyAlignment="1">
      <alignment horizontal="center" vertical="top"/>
    </xf>
    <xf numFmtId="0" fontId="91" fillId="0" borderId="63" xfId="0" applyFont="1" applyBorder="1"/>
    <xf numFmtId="166" fontId="91" fillId="0" borderId="3" xfId="0" applyNumberFormat="1" applyFont="1" applyBorder="1"/>
    <xf numFmtId="166" fontId="91" fillId="0" borderId="7" xfId="0" applyNumberFormat="1" applyFont="1" applyBorder="1"/>
    <xf numFmtId="49" fontId="91" fillId="0" borderId="20" xfId="0" applyNumberFormat="1" applyFont="1" applyBorder="1"/>
    <xf numFmtId="0" fontId="113" fillId="0" borderId="53" xfId="0" applyFont="1" applyBorder="1"/>
    <xf numFmtId="166" fontId="91" fillId="0" borderId="54" xfId="353" applyNumberFormat="1" applyFont="1" applyBorder="1"/>
    <xf numFmtId="49" fontId="91" fillId="0" borderId="69" xfId="0" applyNumberFormat="1" applyFont="1" applyBorder="1"/>
    <xf numFmtId="166" fontId="91" fillId="0" borderId="5" xfId="353" applyNumberFormat="1" applyFont="1" applyBorder="1"/>
    <xf numFmtId="49" fontId="91" fillId="0" borderId="22" xfId="0" applyNumberFormat="1" applyFont="1" applyBorder="1"/>
    <xf numFmtId="0" fontId="91" fillId="0" borderId="52" xfId="0" applyFont="1" applyBorder="1"/>
    <xf numFmtId="166" fontId="91" fillId="0" borderId="55" xfId="353" applyNumberFormat="1" applyFont="1" applyBorder="1"/>
    <xf numFmtId="49" fontId="91" fillId="0" borderId="13" xfId="0" applyNumberFormat="1" applyFont="1" applyBorder="1"/>
    <xf numFmtId="0" fontId="91" fillId="0" borderId="15" xfId="0" applyFont="1" applyBorder="1"/>
    <xf numFmtId="49" fontId="91" fillId="0" borderId="11" xfId="0" applyNumberFormat="1" applyFont="1" applyBorder="1"/>
    <xf numFmtId="0" fontId="91" fillId="0" borderId="1" xfId="0" applyFont="1" applyBorder="1"/>
    <xf numFmtId="0" fontId="91" fillId="0" borderId="0" xfId="412" applyFont="1"/>
    <xf numFmtId="0" fontId="89" fillId="0" borderId="0" xfId="15" applyFont="1" applyAlignment="1">
      <alignment horizontal="right"/>
    </xf>
    <xf numFmtId="0" fontId="89" fillId="0" borderId="0" xfId="15" applyFont="1" applyAlignment="1"/>
    <xf numFmtId="0" fontId="91" fillId="0" borderId="0" xfId="0" applyFont="1" applyAlignment="1">
      <alignment horizontal="left"/>
    </xf>
    <xf numFmtId="4" fontId="91" fillId="0" borderId="0" xfId="0" applyNumberFormat="1" applyFont="1"/>
    <xf numFmtId="49" fontId="91" fillId="0" borderId="0" xfId="0" applyNumberFormat="1" applyFont="1" applyBorder="1" applyAlignment="1">
      <alignment wrapText="1"/>
    </xf>
    <xf numFmtId="0" fontId="91" fillId="0" borderId="0" xfId="15" applyFont="1"/>
    <xf numFmtId="0" fontId="91" fillId="2" borderId="0" xfId="15" applyFont="1" applyFill="1"/>
    <xf numFmtId="0" fontId="95" fillId="0" borderId="0" xfId="351" applyFont="1" applyAlignment="1">
      <alignment vertical="center" wrapText="1"/>
    </xf>
    <xf numFmtId="0" fontId="114" fillId="0" borderId="0" xfId="0" applyFont="1"/>
    <xf numFmtId="0" fontId="115" fillId="0" borderId="0" xfId="0" applyFont="1"/>
    <xf numFmtId="0" fontId="116" fillId="0" borderId="0" xfId="0" applyFont="1" applyFill="1" applyBorder="1" applyAlignment="1"/>
    <xf numFmtId="168" fontId="116" fillId="0" borderId="2" xfId="0" applyNumberFormat="1" applyFont="1" applyFill="1" applyBorder="1" applyAlignment="1">
      <alignment horizontal="center" vertical="center"/>
    </xf>
    <xf numFmtId="168" fontId="116" fillId="0" borderId="3" xfId="0" applyNumberFormat="1" applyFont="1" applyFill="1" applyBorder="1" applyAlignment="1">
      <alignment horizontal="center" vertical="center"/>
    </xf>
    <xf numFmtId="168" fontId="116" fillId="0" borderId="4" xfId="0" applyNumberFormat="1" applyFont="1" applyFill="1" applyBorder="1" applyAlignment="1">
      <alignment horizontal="center" vertical="center"/>
    </xf>
    <xf numFmtId="168" fontId="116" fillId="0" borderId="0" xfId="0" applyNumberFormat="1" applyFont="1" applyFill="1" applyBorder="1" applyAlignment="1">
      <alignment horizontal="center" vertical="center"/>
    </xf>
    <xf numFmtId="0" fontId="118" fillId="0" borderId="2" xfId="4" applyFont="1" applyBorder="1" applyAlignment="1">
      <alignment horizontal="left" vertical="center" wrapText="1"/>
    </xf>
    <xf numFmtId="0" fontId="118" fillId="0" borderId="2" xfId="358" applyFont="1" applyFill="1" applyBorder="1" applyAlignment="1">
      <alignment horizontal="left" vertical="center" wrapText="1"/>
    </xf>
    <xf numFmtId="0" fontId="118" fillId="2" borderId="2" xfId="358" applyFont="1" applyFill="1" applyBorder="1" applyAlignment="1">
      <alignment horizontal="left" vertical="center" wrapText="1"/>
    </xf>
    <xf numFmtId="0" fontId="119" fillId="0" borderId="0" xfId="0" applyFont="1"/>
    <xf numFmtId="0" fontId="120" fillId="0" borderId="0" xfId="0" applyFont="1"/>
    <xf numFmtId="0" fontId="120" fillId="0" borderId="0" xfId="0" applyFont="1" applyBorder="1"/>
    <xf numFmtId="0" fontId="120" fillId="0" borderId="0" xfId="0" applyFont="1" applyBorder="1" applyAlignment="1">
      <alignment horizontal="right"/>
    </xf>
    <xf numFmtId="0" fontId="120" fillId="0" borderId="2" xfId="0" applyFont="1" applyBorder="1" applyAlignment="1">
      <alignment horizontal="center"/>
    </xf>
    <xf numFmtId="0" fontId="120" fillId="0" borderId="2" xfId="0" applyFont="1" applyBorder="1"/>
    <xf numFmtId="4" fontId="120" fillId="0" borderId="2" xfId="0" applyNumberFormat="1" applyFont="1" applyBorder="1"/>
    <xf numFmtId="4" fontId="122" fillId="0" borderId="0" xfId="411" applyNumberFormat="1" applyFont="1" applyAlignment="1">
      <alignment vertical="top"/>
    </xf>
    <xf numFmtId="4" fontId="122" fillId="0" borderId="0" xfId="0" applyNumberFormat="1" applyFont="1" applyFill="1" applyBorder="1"/>
    <xf numFmtId="203" fontId="120" fillId="0" borderId="0" xfId="0" applyNumberFormat="1" applyFont="1" applyFill="1" applyBorder="1"/>
    <xf numFmtId="0" fontId="120" fillId="0" borderId="0" xfId="0" applyFont="1" applyAlignment="1"/>
    <xf numFmtId="0" fontId="123" fillId="0" borderId="0" xfId="0" applyFont="1" applyBorder="1" applyAlignment="1">
      <alignment horizontal="left"/>
    </xf>
    <xf numFmtId="207" fontId="120" fillId="0" borderId="2" xfId="0" applyNumberFormat="1" applyFont="1" applyBorder="1" applyAlignment="1">
      <alignment horizontal="center" vertical="center"/>
    </xf>
    <xf numFmtId="0" fontId="124" fillId="0" borderId="0" xfId="0" applyFont="1" applyAlignment="1"/>
    <xf numFmtId="0" fontId="120" fillId="0" borderId="0" xfId="12" applyFont="1"/>
    <xf numFmtId="0" fontId="120" fillId="0" borderId="0" xfId="15" applyFont="1"/>
    <xf numFmtId="0" fontId="15" fillId="0" borderId="0" xfId="15" applyFont="1"/>
    <xf numFmtId="0" fontId="124" fillId="0" borderId="0" xfId="12" applyFont="1"/>
    <xf numFmtId="0" fontId="15" fillId="2" borderId="29" xfId="5" applyNumberFormat="1" applyFont="1" applyFill="1" applyBorder="1" applyAlignment="1">
      <alignment horizontal="left" wrapText="1"/>
    </xf>
    <xf numFmtId="0" fontId="124" fillId="0" borderId="0" xfId="5" applyNumberFormat="1" applyFont="1" applyFill="1" applyAlignment="1"/>
    <xf numFmtId="0" fontId="96" fillId="0" borderId="0" xfId="12" applyFont="1"/>
    <xf numFmtId="0" fontId="125" fillId="0" borderId="0" xfId="413" applyFont="1"/>
    <xf numFmtId="0" fontId="96" fillId="0" borderId="0" xfId="12" applyFont="1" applyAlignment="1">
      <alignment wrapText="1"/>
    </xf>
    <xf numFmtId="4" fontId="98" fillId="0" borderId="50" xfId="13" applyNumberFormat="1" applyFont="1" applyBorder="1" applyAlignment="1">
      <alignment horizontal="center"/>
    </xf>
    <xf numFmtId="4" fontId="98" fillId="0" borderId="50" xfId="12" applyNumberFormat="1" applyFont="1" applyBorder="1" applyAlignment="1">
      <alignment horizontal="center"/>
    </xf>
    <xf numFmtId="0" fontId="101" fillId="0" borderId="22" xfId="13" applyFont="1" applyBorder="1" applyAlignment="1">
      <alignment horizontal="left"/>
    </xf>
    <xf numFmtId="4" fontId="101" fillId="0" borderId="45" xfId="13" applyNumberFormat="1" applyFont="1" applyBorder="1" applyAlignment="1">
      <alignment horizontal="center"/>
    </xf>
    <xf numFmtId="0" fontId="128" fillId="0" borderId="0" xfId="1" applyFont="1" applyAlignment="1">
      <alignment horizontal="center" vertical="center"/>
    </xf>
    <xf numFmtId="0" fontId="129" fillId="0" borderId="0" xfId="1" applyFont="1"/>
    <xf numFmtId="0" fontId="130" fillId="0" borderId="0" xfId="1" applyFont="1" applyAlignment="1">
      <alignment horizontal="center" vertical="center"/>
    </xf>
    <xf numFmtId="0" fontId="131" fillId="0" borderId="0" xfId="1" applyFont="1" applyAlignment="1">
      <alignment horizontal="center" vertical="center"/>
    </xf>
    <xf numFmtId="0" fontId="132" fillId="0" borderId="0" xfId="1" applyFont="1" applyBorder="1" applyAlignment="1"/>
    <xf numFmtId="0" fontId="133" fillId="0" borderId="0" xfId="1" applyFont="1"/>
    <xf numFmtId="0" fontId="0" fillId="0" borderId="0" xfId="1" applyFont="1" applyBorder="1" applyAlignment="1"/>
    <xf numFmtId="0" fontId="15" fillId="0" borderId="24" xfId="1" applyFont="1" applyBorder="1" applyAlignment="1">
      <alignment horizontal="centerContinuous" vertical="center"/>
    </xf>
    <xf numFmtId="0" fontId="15" fillId="0" borderId="26" xfId="1" applyFont="1" applyBorder="1" applyAlignment="1">
      <alignment horizontal="centerContinuous" vertical="center"/>
    </xf>
    <xf numFmtId="0" fontId="15" fillId="0" borderId="27" xfId="1" applyFont="1" applyBorder="1" applyAlignment="1">
      <alignment horizontal="center" vertical="center" wrapText="1"/>
    </xf>
    <xf numFmtId="0" fontId="15" fillId="0" borderId="28" xfId="1" applyFont="1" applyBorder="1" applyAlignment="1">
      <alignment horizontal="center" vertical="center" wrapText="1"/>
    </xf>
    <xf numFmtId="0" fontId="13" fillId="0" borderId="25" xfId="2" applyFont="1" applyBorder="1" applyAlignment="1">
      <alignment horizontal="center" vertical="center"/>
    </xf>
    <xf numFmtId="0" fontId="117" fillId="0" borderId="24" xfId="4" applyFont="1" applyBorder="1" applyAlignment="1">
      <alignment horizontal="left" vertical="center" wrapText="1"/>
    </xf>
    <xf numFmtId="0" fontId="13" fillId="0" borderId="24" xfId="2" applyFont="1" applyBorder="1"/>
    <xf numFmtId="0" fontId="13" fillId="0" borderId="31" xfId="2" applyFont="1" applyBorder="1" applyAlignment="1">
      <alignment horizontal="center" vertical="center"/>
    </xf>
    <xf numFmtId="0" fontId="13" fillId="0" borderId="2" xfId="2" applyFont="1" applyBorder="1"/>
    <xf numFmtId="9" fontId="134" fillId="0" borderId="2" xfId="0" applyNumberFormat="1" applyFont="1" applyFill="1" applyBorder="1" applyAlignment="1">
      <alignment wrapText="1"/>
    </xf>
    <xf numFmtId="9" fontId="134" fillId="0" borderId="2" xfId="0" applyNumberFormat="1" applyFont="1" applyBorder="1"/>
    <xf numFmtId="9" fontId="134" fillId="0" borderId="2" xfId="0" applyNumberFormat="1" applyFont="1" applyBorder="1" applyAlignment="1">
      <alignment wrapText="1"/>
    </xf>
    <xf numFmtId="9" fontId="134" fillId="2" borderId="2" xfId="0" applyNumberFormat="1" applyFont="1" applyFill="1" applyBorder="1" applyAlignment="1">
      <alignment wrapText="1"/>
    </xf>
    <xf numFmtId="0" fontId="13" fillId="2" borderId="2" xfId="2" applyFont="1" applyFill="1" applyBorder="1"/>
    <xf numFmtId="0" fontId="13" fillId="0" borderId="75" xfId="2" applyFont="1" applyBorder="1" applyAlignment="1">
      <alignment horizontal="center" vertical="center"/>
    </xf>
    <xf numFmtId="0" fontId="118" fillId="0" borderId="27" xfId="4" applyFont="1" applyBorder="1" applyAlignment="1">
      <alignment horizontal="left" vertical="center" wrapText="1"/>
    </xf>
    <xf numFmtId="9" fontId="134" fillId="0" borderId="27" xfId="0" applyNumberFormat="1" applyFont="1" applyFill="1" applyBorder="1" applyAlignment="1">
      <alignment wrapText="1"/>
    </xf>
    <xf numFmtId="9" fontId="134" fillId="0" borderId="24" xfId="0" applyNumberFormat="1" applyFont="1" applyFill="1" applyBorder="1" applyAlignment="1">
      <alignment wrapText="1"/>
    </xf>
    <xf numFmtId="9" fontId="134" fillId="0" borderId="27" xfId="0" applyNumberFormat="1" applyFont="1" applyBorder="1" applyAlignment="1">
      <alignment wrapText="1"/>
    </xf>
    <xf numFmtId="0" fontId="13" fillId="0" borderId="29" xfId="2" applyFont="1" applyBorder="1" applyAlignment="1">
      <alignment horizontal="center" vertical="center"/>
    </xf>
    <xf numFmtId="0" fontId="117" fillId="0" borderId="6" xfId="4" applyFont="1" applyBorder="1" applyAlignment="1">
      <alignment horizontal="left" vertical="center" wrapText="1"/>
    </xf>
    <xf numFmtId="0" fontId="117" fillId="0" borderId="6" xfId="1" applyFont="1" applyBorder="1"/>
    <xf numFmtId="0" fontId="13" fillId="0" borderId="2" xfId="2" applyFont="1" applyFill="1" applyBorder="1"/>
    <xf numFmtId="0" fontId="135" fillId="0" borderId="2" xfId="2" applyFont="1" applyFill="1" applyBorder="1"/>
    <xf numFmtId="0" fontId="118" fillId="0" borderId="2" xfId="358" applyFont="1" applyFill="1" applyBorder="1" applyAlignment="1">
      <alignment vertical="top" wrapText="1"/>
    </xf>
    <xf numFmtId="0" fontId="13" fillId="0" borderId="56" xfId="2" applyFont="1" applyBorder="1" applyAlignment="1">
      <alignment horizontal="center" vertical="center"/>
    </xf>
    <xf numFmtId="0" fontId="118" fillId="0" borderId="3" xfId="358" applyFont="1" applyFill="1" applyBorder="1" applyAlignment="1">
      <alignment vertical="top" wrapText="1"/>
    </xf>
    <xf numFmtId="0" fontId="13" fillId="0" borderId="3" xfId="2" applyFont="1" applyBorder="1"/>
    <xf numFmtId="0" fontId="13" fillId="0" borderId="86" xfId="2" applyFont="1" applyBorder="1" applyAlignment="1">
      <alignment horizontal="center" vertical="center"/>
    </xf>
    <xf numFmtId="0" fontId="117" fillId="0" borderId="77" xfId="3" applyFont="1" applyBorder="1" applyAlignment="1">
      <alignment horizontal="left" vertical="center"/>
    </xf>
    <xf numFmtId="0" fontId="13" fillId="0" borderId="77" xfId="2" applyFont="1" applyBorder="1"/>
    <xf numFmtId="0" fontId="13" fillId="0" borderId="0" xfId="2" applyFont="1" applyAlignment="1">
      <alignment horizontal="center" vertical="center"/>
    </xf>
    <xf numFmtId="0" fontId="13" fillId="0" borderId="0" xfId="2" applyFont="1"/>
    <xf numFmtId="0" fontId="15" fillId="0" borderId="0" xfId="2" applyFont="1"/>
    <xf numFmtId="0" fontId="120" fillId="0" borderId="0" xfId="2" applyFont="1"/>
    <xf numFmtId="0" fontId="120" fillId="2" borderId="0" xfId="2" applyFont="1" applyFill="1" applyAlignment="1">
      <alignment horizontal="center"/>
    </xf>
    <xf numFmtId="0" fontId="136" fillId="0" borderId="0" xfId="0" applyFont="1"/>
    <xf numFmtId="0" fontId="137" fillId="0" borderId="0" xfId="1" applyFont="1"/>
    <xf numFmtId="0" fontId="118" fillId="0" borderId="0" xfId="1" applyFont="1" applyBorder="1" applyAlignment="1">
      <alignment horizontal="left" vertical="center" wrapText="1"/>
    </xf>
    <xf numFmtId="0" fontId="127" fillId="0" borderId="0" xfId="1" applyFont="1" applyBorder="1" applyAlignment="1">
      <alignment horizontal="centerContinuous" vertical="center" wrapText="1"/>
    </xf>
    <xf numFmtId="0" fontId="118" fillId="0" borderId="0" xfId="1" applyFont="1" applyBorder="1" applyAlignment="1">
      <alignment horizontal="center" vertical="center" wrapText="1"/>
    </xf>
    <xf numFmtId="0" fontId="120" fillId="0" borderId="86" xfId="1" applyFont="1" applyBorder="1" applyAlignment="1">
      <alignment horizontal="center" vertical="center" wrapText="1"/>
    </xf>
    <xf numFmtId="0" fontId="120" fillId="0" borderId="77" xfId="1" applyFont="1" applyBorder="1" applyAlignment="1">
      <alignment horizontal="center" vertical="center" wrapText="1"/>
    </xf>
    <xf numFmtId="0" fontId="120" fillId="0" borderId="78" xfId="1" applyFont="1" applyBorder="1" applyAlignment="1">
      <alignment horizontal="center" vertical="center" wrapText="1"/>
    </xf>
    <xf numFmtId="0" fontId="120" fillId="0" borderId="25" xfId="1" applyFont="1" applyBorder="1" applyAlignment="1">
      <alignment horizontal="center" wrapText="1"/>
    </xf>
    <xf numFmtId="0" fontId="120" fillId="0" borderId="31" xfId="1" applyFont="1" applyBorder="1" applyAlignment="1">
      <alignment wrapText="1"/>
    </xf>
    <xf numFmtId="0" fontId="140" fillId="0" borderId="31" xfId="1" applyFont="1" applyBorder="1" applyAlignment="1">
      <alignment wrapText="1"/>
    </xf>
    <xf numFmtId="0" fontId="120" fillId="0" borderId="56" xfId="1" applyFont="1" applyBorder="1" applyAlignment="1">
      <alignment wrapText="1"/>
    </xf>
    <xf numFmtId="0" fontId="143" fillId="0" borderId="86" xfId="1" applyFont="1" applyBorder="1" applyAlignment="1">
      <alignment wrapText="1"/>
    </xf>
    <xf numFmtId="0" fontId="120" fillId="0" borderId="31" xfId="1" applyFont="1" applyBorder="1" applyAlignment="1">
      <alignment horizontal="left" wrapText="1"/>
    </xf>
    <xf numFmtId="0" fontId="143" fillId="0" borderId="75" xfId="1" applyFont="1" applyBorder="1" applyAlignment="1">
      <alignment wrapText="1"/>
    </xf>
    <xf numFmtId="0" fontId="120" fillId="0" borderId="29" xfId="1" applyFont="1" applyBorder="1" applyAlignment="1">
      <alignment horizontal="center" wrapText="1"/>
    </xf>
    <xf numFmtId="0" fontId="120" fillId="0" borderId="31" xfId="1" applyFont="1" applyBorder="1" applyAlignment="1">
      <alignment horizontal="center" vertical="center" wrapText="1"/>
    </xf>
    <xf numFmtId="0" fontId="143" fillId="0" borderId="56" xfId="1" applyFont="1" applyBorder="1" applyAlignment="1">
      <alignment wrapText="1"/>
    </xf>
    <xf numFmtId="0" fontId="145" fillId="0" borderId="86" xfId="1" applyFont="1" applyBorder="1" applyAlignment="1">
      <alignment wrapText="1"/>
    </xf>
    <xf numFmtId="0" fontId="133" fillId="0" borderId="0" xfId="1" applyFont="1" applyBorder="1"/>
    <xf numFmtId="0" fontId="147" fillId="0" borderId="0" xfId="12" applyFont="1"/>
    <xf numFmtId="0" fontId="12" fillId="0" borderId="0" xfId="12" applyFont="1"/>
    <xf numFmtId="4" fontId="138" fillId="0" borderId="24" xfId="1" applyNumberFormat="1" applyFont="1" applyBorder="1" applyAlignment="1">
      <alignment horizontal="center"/>
    </xf>
    <xf numFmtId="4" fontId="144" fillId="0" borderId="77" xfId="1" applyNumberFormat="1" applyFont="1" applyBorder="1" applyAlignment="1">
      <alignment horizontal="center" wrapText="1"/>
    </xf>
    <xf numFmtId="4" fontId="137" fillId="0" borderId="26" xfId="1" applyNumberFormat="1" applyFont="1" applyBorder="1" applyAlignment="1">
      <alignment horizontal="center"/>
    </xf>
    <xf numFmtId="4" fontId="137" fillId="0" borderId="32" xfId="1" applyNumberFormat="1" applyFont="1" applyBorder="1" applyAlignment="1">
      <alignment horizontal="center"/>
    </xf>
    <xf numFmtId="4" fontId="142" fillId="0" borderId="32" xfId="1" applyNumberFormat="1" applyFont="1" applyBorder="1" applyAlignment="1">
      <alignment horizontal="center"/>
    </xf>
    <xf numFmtId="4" fontId="139" fillId="0" borderId="2" xfId="1" applyNumberFormat="1" applyFont="1" applyBorder="1" applyAlignment="1">
      <alignment horizontal="center" wrapText="1"/>
    </xf>
    <xf numFmtId="4" fontId="139" fillId="0" borderId="32" xfId="1" applyNumberFormat="1" applyFont="1" applyBorder="1" applyAlignment="1">
      <alignment horizontal="center" wrapText="1"/>
    </xf>
    <xf numFmtId="4" fontId="141" fillId="0" borderId="2" xfId="1" applyNumberFormat="1" applyFont="1" applyBorder="1" applyAlignment="1">
      <alignment horizontal="center" wrapText="1"/>
    </xf>
    <xf numFmtId="4" fontId="139" fillId="0" borderId="32" xfId="1" applyNumberFormat="1" applyFont="1" applyBorder="1" applyAlignment="1">
      <alignment horizontal="center"/>
    </xf>
    <xf numFmtId="4" fontId="142" fillId="0" borderId="32" xfId="1" applyNumberFormat="1" applyFont="1" applyBorder="1" applyAlignment="1">
      <alignment horizontal="center" wrapText="1"/>
    </xf>
    <xf numFmtId="4" fontId="139" fillId="0" borderId="3" xfId="1" applyNumberFormat="1" applyFont="1" applyBorder="1" applyAlignment="1">
      <alignment horizontal="center" wrapText="1"/>
    </xf>
    <xf numFmtId="4" fontId="142" fillId="0" borderId="48" xfId="1" applyNumberFormat="1" applyFont="1" applyBorder="1" applyAlignment="1">
      <alignment horizontal="center" wrapText="1"/>
    </xf>
    <xf numFmtId="4" fontId="138" fillId="0" borderId="2" xfId="1" applyNumberFormat="1" applyFont="1" applyBorder="1" applyAlignment="1">
      <alignment horizontal="center"/>
    </xf>
    <xf numFmtId="4" fontId="144" fillId="0" borderId="27" xfId="1" applyNumberFormat="1" applyFont="1" applyBorder="1" applyAlignment="1">
      <alignment horizontal="center" wrapText="1"/>
    </xf>
    <xf numFmtId="4" fontId="120" fillId="0" borderId="6" xfId="1" applyNumberFormat="1" applyFont="1" applyBorder="1" applyAlignment="1">
      <alignment horizontal="center" wrapText="1"/>
    </xf>
    <xf numFmtId="4" fontId="120" fillId="0" borderId="30" xfId="1" applyNumberFormat="1" applyFont="1" applyBorder="1" applyAlignment="1">
      <alignment horizontal="center" wrapText="1"/>
    </xf>
    <xf numFmtId="4" fontId="120" fillId="0" borderId="2" xfId="1" applyNumberFormat="1" applyFont="1" applyBorder="1" applyAlignment="1">
      <alignment horizontal="center" vertical="center" wrapText="1"/>
    </xf>
    <xf numFmtId="4" fontId="120" fillId="0" borderId="32" xfId="1" applyNumberFormat="1" applyFont="1" applyBorder="1" applyAlignment="1">
      <alignment horizontal="center" vertical="center" wrapText="1"/>
    </xf>
    <xf numFmtId="4" fontId="144" fillId="0" borderId="3" xfId="1" applyNumberFormat="1" applyFont="1" applyBorder="1" applyAlignment="1">
      <alignment horizontal="center" wrapText="1"/>
    </xf>
    <xf numFmtId="4" fontId="144" fillId="0" borderId="48" xfId="1" applyNumberFormat="1" applyFont="1" applyBorder="1" applyAlignment="1">
      <alignment horizontal="center" wrapText="1"/>
    </xf>
    <xf numFmtId="4" fontId="146" fillId="0" borderId="77" xfId="1" applyNumberFormat="1" applyFont="1" applyBorder="1" applyAlignment="1">
      <alignment horizontal="center" wrapText="1"/>
    </xf>
    <xf numFmtId="4" fontId="133" fillId="0" borderId="0" xfId="1" applyNumberFormat="1" applyFont="1" applyBorder="1" applyAlignment="1">
      <alignment horizontal="center"/>
    </xf>
    <xf numFmtId="4" fontId="137" fillId="0" borderId="0" xfId="1" applyNumberFormat="1" applyFont="1" applyBorder="1" applyAlignment="1">
      <alignment horizontal="center" wrapText="1"/>
    </xf>
    <xf numFmtId="4" fontId="137" fillId="0" borderId="0" xfId="1" applyNumberFormat="1" applyFont="1" applyAlignment="1">
      <alignment horizontal="center"/>
    </xf>
    <xf numFmtId="4" fontId="133" fillId="0" borderId="0" xfId="1" applyNumberFormat="1" applyFont="1" applyAlignment="1">
      <alignment horizontal="center"/>
    </xf>
    <xf numFmtId="4" fontId="148" fillId="0" borderId="0" xfId="1" applyNumberFormat="1" applyFont="1" applyAlignment="1">
      <alignment horizontal="center"/>
    </xf>
    <xf numFmtId="0" fontId="118" fillId="0" borderId="2" xfId="15" applyFont="1" applyBorder="1" applyAlignment="1">
      <alignment horizontal="center" vertical="center" wrapText="1"/>
    </xf>
    <xf numFmtId="208" fontId="91" fillId="0" borderId="65" xfId="0" applyNumberFormat="1" applyFont="1" applyBorder="1"/>
    <xf numFmtId="208" fontId="91" fillId="0" borderId="66" xfId="0" applyNumberFormat="1" applyFont="1" applyBorder="1"/>
    <xf numFmtId="208" fontId="91" fillId="0" borderId="21" xfId="353" applyNumberFormat="1" applyFont="1" applyBorder="1"/>
    <xf numFmtId="208" fontId="91" fillId="0" borderId="32" xfId="353" applyNumberFormat="1" applyFont="1" applyBorder="1"/>
    <xf numFmtId="208" fontId="91" fillId="0" borderId="23" xfId="353" applyNumberFormat="1" applyFont="1" applyBorder="1"/>
    <xf numFmtId="0" fontId="118" fillId="0" borderId="0" xfId="15" applyFont="1" applyAlignment="1"/>
    <xf numFmtId="0" fontId="118" fillId="0" borderId="0" xfId="15" applyFont="1"/>
    <xf numFmtId="0" fontId="118" fillId="0" borderId="0" xfId="15" applyFont="1" applyAlignment="1">
      <alignment horizontal="right"/>
    </xf>
    <xf numFmtId="0" fontId="117" fillId="0" borderId="2" xfId="15" applyFont="1" applyBorder="1" applyAlignment="1">
      <alignment vertical="center" wrapText="1"/>
    </xf>
    <xf numFmtId="206" fontId="117" fillId="0" borderId="2" xfId="11" applyNumberFormat="1" applyFont="1" applyBorder="1" applyAlignment="1">
      <alignment horizontal="center" vertical="center"/>
    </xf>
    <xf numFmtId="206" fontId="117" fillId="0" borderId="2" xfId="11" applyNumberFormat="1" applyFont="1" applyFill="1" applyBorder="1" applyAlignment="1">
      <alignment horizontal="center" vertical="center"/>
    </xf>
    <xf numFmtId="0" fontId="118" fillId="0" borderId="2" xfId="15" applyFont="1" applyFill="1" applyBorder="1" applyAlignment="1">
      <alignment vertical="center" wrapText="1"/>
    </xf>
    <xf numFmtId="206" fontId="118" fillId="0" borderId="2" xfId="11" applyNumberFormat="1" applyFont="1" applyBorder="1" applyAlignment="1">
      <alignment horizontal="center" vertical="center"/>
    </xf>
    <xf numFmtId="206" fontId="118" fillId="0" borderId="2" xfId="11" applyNumberFormat="1" applyFont="1" applyFill="1" applyBorder="1" applyAlignment="1">
      <alignment horizontal="center" vertical="center"/>
    </xf>
    <xf numFmtId="0" fontId="118" fillId="0" borderId="0" xfId="15" applyFont="1" applyAlignment="1">
      <alignment horizontal="left"/>
    </xf>
    <xf numFmtId="0" fontId="120" fillId="0" borderId="0" xfId="5" applyNumberFormat="1" applyFont="1" applyFill="1" applyAlignment="1"/>
    <xf numFmtId="0" fontId="15" fillId="0" borderId="0" xfId="5" applyNumberFormat="1" applyFont="1" applyFill="1" applyAlignment="1"/>
    <xf numFmtId="0" fontId="15" fillId="2" borderId="0" xfId="5" applyFont="1" applyFill="1" applyAlignment="1"/>
    <xf numFmtId="0" fontId="15" fillId="2" borderId="0" xfId="5" applyNumberFormat="1" applyFont="1" applyFill="1" applyAlignment="1"/>
    <xf numFmtId="0" fontId="15" fillId="2" borderId="0" xfId="5" applyNumberFormat="1" applyFont="1" applyFill="1" applyBorder="1" applyAlignment="1"/>
    <xf numFmtId="0" fontId="121" fillId="2" borderId="86" xfId="5" applyNumberFormat="1" applyFont="1" applyFill="1" applyBorder="1" applyAlignment="1">
      <alignment horizontal="centerContinuous" vertical="center" wrapText="1"/>
    </xf>
    <xf numFmtId="0" fontId="121" fillId="2" borderId="77" xfId="5" applyNumberFormat="1" applyFont="1" applyFill="1" applyBorder="1" applyAlignment="1">
      <alignment horizontal="centerContinuous" vertical="center" wrapText="1"/>
    </xf>
    <xf numFmtId="0" fontId="121" fillId="2" borderId="67" xfId="5" applyNumberFormat="1" applyFont="1" applyFill="1" applyBorder="1" applyAlignment="1">
      <alignment horizontal="centerContinuous"/>
    </xf>
    <xf numFmtId="0" fontId="121" fillId="2" borderId="70" xfId="5" applyNumberFormat="1" applyFont="1" applyFill="1" applyBorder="1" applyAlignment="1">
      <alignment horizontal="centerContinuous"/>
    </xf>
    <xf numFmtId="0" fontId="150" fillId="0" borderId="46" xfId="22" applyFont="1" applyBorder="1" applyAlignment="1">
      <alignment vertical="center" wrapText="1"/>
    </xf>
    <xf numFmtId="0" fontId="150" fillId="0" borderId="15" xfId="22" applyFont="1" applyBorder="1" applyAlignment="1">
      <alignment horizontal="center" vertical="center" wrapText="1"/>
    </xf>
    <xf numFmtId="0" fontId="150" fillId="0" borderId="0" xfId="22" applyFont="1" applyBorder="1" applyAlignment="1">
      <alignment horizontal="center" vertical="center" wrapText="1"/>
    </xf>
    <xf numFmtId="0" fontId="150" fillId="0" borderId="10" xfId="22" applyFont="1" applyBorder="1" applyAlignment="1">
      <alignment horizontal="center" vertical="center" wrapText="1"/>
    </xf>
    <xf numFmtId="0" fontId="150" fillId="0" borderId="13" xfId="22" applyFont="1" applyBorder="1" applyAlignment="1">
      <alignment horizontal="center" vertical="center" wrapText="1"/>
    </xf>
    <xf numFmtId="0" fontId="15" fillId="0" borderId="13" xfId="22" applyFont="1" applyBorder="1" applyAlignment="1">
      <alignment horizontal="center" vertical="center" wrapText="1"/>
    </xf>
    <xf numFmtId="0" fontId="15" fillId="0" borderId="10" xfId="22" applyFont="1" applyBorder="1" applyAlignment="1">
      <alignment horizontal="center" vertical="center" wrapText="1"/>
    </xf>
    <xf numFmtId="0" fontId="15" fillId="0" borderId="47" xfId="22" applyFont="1" applyBorder="1" applyAlignment="1">
      <alignment horizontal="center" vertical="center" wrapText="1"/>
    </xf>
    <xf numFmtId="0" fontId="15" fillId="0" borderId="46" xfId="0" applyFont="1" applyBorder="1" applyAlignment="1">
      <alignment wrapText="1"/>
    </xf>
    <xf numFmtId="0" fontId="15" fillId="0" borderId="46" xfId="0" applyFont="1" applyBorder="1" applyAlignment="1">
      <alignment horizontal="left" wrapText="1" indent="3"/>
    </xf>
    <xf numFmtId="0" fontId="15" fillId="0" borderId="11" xfId="22" applyFont="1" applyBorder="1" applyAlignment="1">
      <alignment horizontal="center" vertical="center" wrapText="1"/>
    </xf>
    <xf numFmtId="0" fontId="15" fillId="0" borderId="6" xfId="22" applyFont="1" applyBorder="1" applyAlignment="1">
      <alignment horizontal="center" vertical="center" wrapText="1"/>
    </xf>
    <xf numFmtId="0" fontId="15" fillId="0" borderId="30" xfId="22" applyFont="1" applyBorder="1" applyAlignment="1">
      <alignment horizontal="center" vertical="center" wrapText="1"/>
    </xf>
    <xf numFmtId="0" fontId="150" fillId="0" borderId="31" xfId="22" applyFont="1" applyBorder="1" applyAlignment="1">
      <alignment horizontal="justify" vertical="top" wrapText="1"/>
    </xf>
    <xf numFmtId="0" fontId="150" fillId="0" borderId="2" xfId="0" applyFont="1" applyBorder="1" applyAlignment="1">
      <alignment horizontal="center" wrapText="1"/>
    </xf>
    <xf numFmtId="49" fontId="150" fillId="0" borderId="14" xfId="0" applyNumberFormat="1" applyFont="1" applyBorder="1" applyAlignment="1">
      <alignment horizontal="center" wrapText="1"/>
    </xf>
    <xf numFmtId="0" fontId="150" fillId="0" borderId="2" xfId="0" applyFont="1" applyBorder="1"/>
    <xf numFmtId="0" fontId="150" fillId="0" borderId="14" xfId="0" applyFont="1" applyBorder="1"/>
    <xf numFmtId="0" fontId="150" fillId="0" borderId="4" xfId="0" applyFont="1" applyBorder="1"/>
    <xf numFmtId="0" fontId="15" fillId="0" borderId="2" xfId="22" applyFont="1" applyBorder="1" applyAlignment="1">
      <alignment horizontal="center" vertical="center" wrapText="1"/>
    </xf>
    <xf numFmtId="2" fontId="15" fillId="0" borderId="14" xfId="22" applyNumberFormat="1" applyFont="1" applyBorder="1" applyAlignment="1">
      <alignment horizontal="right" vertical="center" wrapText="1"/>
    </xf>
    <xf numFmtId="2" fontId="15" fillId="0" borderId="32" xfId="22" applyNumberFormat="1" applyFont="1" applyBorder="1" applyAlignment="1">
      <alignment horizontal="right" vertical="center" wrapText="1"/>
    </xf>
    <xf numFmtId="0" fontId="15" fillId="0" borderId="85" xfId="0" applyFont="1" applyBorder="1" applyAlignment="1">
      <alignment wrapText="1"/>
    </xf>
    <xf numFmtId="0" fontId="150" fillId="0" borderId="10" xfId="0" applyFont="1" applyBorder="1" applyAlignment="1">
      <alignment wrapText="1"/>
    </xf>
    <xf numFmtId="0" fontId="150" fillId="0" borderId="0" xfId="0" applyFont="1" applyBorder="1" applyAlignment="1">
      <alignment wrapText="1"/>
    </xf>
    <xf numFmtId="0" fontId="150" fillId="0" borderId="10" xfId="0" applyFont="1" applyBorder="1"/>
    <xf numFmtId="0" fontId="150" fillId="0" borderId="0" xfId="0" applyFont="1" applyBorder="1"/>
    <xf numFmtId="0" fontId="150" fillId="0" borderId="13" xfId="0" applyFont="1" applyBorder="1"/>
    <xf numFmtId="2" fontId="15" fillId="0" borderId="0" xfId="22" applyNumberFormat="1" applyFont="1" applyBorder="1" applyAlignment="1">
      <alignment horizontal="right" vertical="center" wrapText="1"/>
    </xf>
    <xf numFmtId="2" fontId="15" fillId="0" borderId="47" xfId="22" applyNumberFormat="1" applyFont="1" applyBorder="1" applyAlignment="1">
      <alignment horizontal="right" vertical="center" wrapText="1"/>
    </xf>
    <xf numFmtId="2" fontId="15" fillId="0" borderId="0" xfId="22" applyNumberFormat="1" applyFont="1" applyBorder="1" applyAlignment="1">
      <alignment horizontal="right"/>
    </xf>
    <xf numFmtId="2" fontId="15" fillId="0" borderId="47" xfId="22" applyNumberFormat="1" applyFont="1" applyBorder="1" applyAlignment="1">
      <alignment horizontal="right"/>
    </xf>
    <xf numFmtId="0" fontId="15" fillId="0" borderId="87" xfId="0" applyFont="1" applyBorder="1" applyAlignment="1">
      <alignment wrapText="1"/>
    </xf>
    <xf numFmtId="0" fontId="150" fillId="0" borderId="6" xfId="0" applyFont="1" applyBorder="1" applyAlignment="1">
      <alignment wrapText="1"/>
    </xf>
    <xf numFmtId="0" fontId="150" fillId="0" borderId="1" xfId="0" applyFont="1" applyBorder="1" applyAlignment="1">
      <alignment wrapText="1"/>
    </xf>
    <xf numFmtId="0" fontId="150" fillId="0" borderId="6" xfId="0" applyFont="1" applyBorder="1"/>
    <xf numFmtId="2" fontId="15" fillId="0" borderId="1" xfId="22" applyNumberFormat="1" applyFont="1" applyBorder="1" applyAlignment="1">
      <alignment horizontal="right"/>
    </xf>
    <xf numFmtId="2" fontId="15" fillId="0" borderId="30" xfId="22" applyNumberFormat="1" applyFont="1" applyBorder="1" applyAlignment="1">
      <alignment horizontal="right"/>
    </xf>
    <xf numFmtId="0" fontId="150" fillId="0" borderId="31" xfId="22" applyFont="1" applyBorder="1" applyAlignment="1">
      <alignment vertical="center" wrapText="1"/>
    </xf>
    <xf numFmtId="2" fontId="15" fillId="0" borderId="14" xfId="22" applyNumberFormat="1" applyFont="1" applyBorder="1" applyAlignment="1">
      <alignment horizontal="right"/>
    </xf>
    <xf numFmtId="2" fontId="15" fillId="0" borderId="32" xfId="22" applyNumberFormat="1" applyFont="1" applyBorder="1" applyAlignment="1">
      <alignment horizontal="right"/>
    </xf>
    <xf numFmtId="0" fontId="15" fillId="0" borderId="56" xfId="0" applyFont="1" applyBorder="1" applyAlignment="1">
      <alignment wrapText="1"/>
    </xf>
    <xf numFmtId="0" fontId="15" fillId="0" borderId="10" xfId="22" applyFont="1" applyBorder="1"/>
    <xf numFmtId="0" fontId="150" fillId="0" borderId="3" xfId="0" applyFont="1" applyBorder="1" applyAlignment="1">
      <alignment wrapText="1"/>
    </xf>
    <xf numFmtId="0" fontId="150" fillId="0" borderId="9" xfId="0" applyFont="1" applyBorder="1" applyAlignment="1">
      <alignment wrapText="1"/>
    </xf>
    <xf numFmtId="0" fontId="150" fillId="0" borderId="3" xfId="0" applyFont="1" applyBorder="1"/>
    <xf numFmtId="0" fontId="150" fillId="0" borderId="9" xfId="0" applyFont="1" applyBorder="1"/>
    <xf numFmtId="0" fontId="150" fillId="0" borderId="7" xfId="0" applyFont="1" applyBorder="1"/>
    <xf numFmtId="0" fontId="15" fillId="0" borderId="3" xfId="22" applyFont="1" applyBorder="1" applyAlignment="1">
      <alignment horizontal="center" vertical="center" wrapText="1"/>
    </xf>
    <xf numFmtId="2" fontId="15" fillId="0" borderId="9" xfId="22" applyNumberFormat="1" applyFont="1" applyBorder="1" applyAlignment="1">
      <alignment horizontal="right"/>
    </xf>
    <xf numFmtId="2" fontId="15" fillId="0" borderId="48" xfId="22" applyNumberFormat="1" applyFont="1" applyBorder="1" applyAlignment="1">
      <alignment horizontal="right"/>
    </xf>
    <xf numFmtId="0" fontId="15" fillId="0" borderId="29" xfId="0" applyFont="1" applyBorder="1" applyAlignment="1">
      <alignment horizontal="center" wrapText="1"/>
    </xf>
    <xf numFmtId="0" fontId="150" fillId="0" borderId="1" xfId="0" applyFont="1" applyBorder="1"/>
    <xf numFmtId="0" fontId="150" fillId="0" borderId="11" xfId="0" applyFont="1" applyBorder="1"/>
    <xf numFmtId="0" fontId="15" fillId="0" borderId="6" xfId="22" applyFont="1" applyBorder="1"/>
    <xf numFmtId="2" fontId="15" fillId="0" borderId="1" xfId="22" applyNumberFormat="1" applyFont="1" applyBorder="1"/>
    <xf numFmtId="2" fontId="15" fillId="0" borderId="30" xfId="22" applyNumberFormat="1" applyFont="1" applyBorder="1"/>
    <xf numFmtId="0" fontId="15" fillId="0" borderId="31" xfId="0" applyFont="1" applyBorder="1" applyAlignment="1">
      <alignment horizontal="left" vertical="top" wrapText="1"/>
    </xf>
    <xf numFmtId="0" fontId="150" fillId="0" borderId="2" xfId="0" applyFont="1" applyBorder="1" applyAlignment="1">
      <alignment wrapText="1"/>
    </xf>
    <xf numFmtId="2" fontId="15" fillId="0" borderId="2" xfId="22" applyNumberFormat="1" applyFont="1" applyBorder="1"/>
    <xf numFmtId="2" fontId="15" fillId="0" borderId="32" xfId="22" applyNumberFormat="1" applyFont="1" applyBorder="1"/>
    <xf numFmtId="0" fontId="15" fillId="0" borderId="31" xfId="0" applyFont="1" applyBorder="1" applyAlignment="1">
      <alignment horizontal="justify"/>
    </xf>
    <xf numFmtId="0" fontId="15" fillId="0" borderId="31" xfId="0" applyFont="1" applyBorder="1" applyAlignment="1">
      <alignment wrapText="1"/>
    </xf>
    <xf numFmtId="0" fontId="150" fillId="2" borderId="29" xfId="5" applyNumberFormat="1" applyFont="1" applyFill="1" applyBorder="1" applyAlignment="1">
      <alignment wrapText="1"/>
    </xf>
    <xf numFmtId="0" fontId="150" fillId="2" borderId="12" xfId="5" applyNumberFormat="1" applyFont="1" applyFill="1" applyBorder="1" applyAlignment="1">
      <alignment wrapText="1"/>
    </xf>
    <xf numFmtId="0" fontId="150" fillId="2" borderId="12" xfId="5" applyNumberFormat="1" applyFont="1" applyFill="1" applyBorder="1" applyAlignment="1"/>
    <xf numFmtId="0" fontId="150" fillId="2" borderId="12" xfId="5" applyNumberFormat="1" applyFont="1" applyFill="1" applyBorder="1" applyAlignment="1">
      <alignment horizontal="center"/>
    </xf>
    <xf numFmtId="0" fontId="15" fillId="2" borderId="85" xfId="5" applyNumberFormat="1" applyFont="1" applyFill="1" applyBorder="1" applyAlignment="1">
      <alignment horizontal="center" wrapText="1"/>
    </xf>
    <xf numFmtId="0" fontId="150" fillId="2" borderId="6" xfId="5" applyNumberFormat="1" applyFont="1" applyFill="1" applyBorder="1" applyAlignment="1">
      <alignment wrapText="1"/>
    </xf>
    <xf numFmtId="0" fontId="15" fillId="2" borderId="12" xfId="5" applyNumberFormat="1" applyFont="1" applyFill="1" applyBorder="1" applyAlignment="1">
      <alignment horizontal="center"/>
    </xf>
    <xf numFmtId="2" fontId="15" fillId="2" borderId="12" xfId="5" applyNumberFormat="1" applyFont="1" applyFill="1" applyBorder="1" applyAlignment="1"/>
    <xf numFmtId="2" fontId="15" fillId="2" borderId="65" xfId="5" applyNumberFormat="1" applyFont="1" applyFill="1" applyBorder="1" applyAlignment="1"/>
    <xf numFmtId="0" fontId="15" fillId="2" borderId="85" xfId="5" applyNumberFormat="1" applyFont="1" applyFill="1" applyBorder="1" applyAlignment="1">
      <alignment wrapText="1"/>
    </xf>
    <xf numFmtId="0" fontId="15" fillId="2" borderId="22" xfId="5" applyNumberFormat="1" applyFont="1" applyFill="1" applyBorder="1" applyAlignment="1">
      <alignment wrapText="1"/>
    </xf>
    <xf numFmtId="0" fontId="150" fillId="2" borderId="44" xfId="5" applyNumberFormat="1" applyFont="1" applyFill="1" applyBorder="1" applyAlignment="1">
      <alignment wrapText="1"/>
    </xf>
    <xf numFmtId="0" fontId="150" fillId="2" borderId="84" xfId="5" applyNumberFormat="1" applyFont="1" applyFill="1" applyBorder="1" applyAlignment="1">
      <alignment wrapText="1"/>
    </xf>
    <xf numFmtId="0" fontId="150" fillId="2" borderId="84" xfId="5" applyNumberFormat="1" applyFont="1" applyFill="1" applyBorder="1" applyAlignment="1"/>
    <xf numFmtId="0" fontId="15" fillId="2" borderId="84" xfId="5" applyNumberFormat="1" applyFont="1" applyFill="1" applyBorder="1" applyAlignment="1">
      <alignment horizontal="center"/>
    </xf>
    <xf numFmtId="2" fontId="15" fillId="2" borderId="84" xfId="5" applyNumberFormat="1" applyFont="1" applyFill="1" applyBorder="1" applyAlignment="1"/>
    <xf numFmtId="2" fontId="15" fillId="2" borderId="89" xfId="5" applyNumberFormat="1" applyFont="1" applyFill="1" applyBorder="1" applyAlignment="1"/>
    <xf numFmtId="0" fontId="121" fillId="2" borderId="67" xfId="5" applyNumberFormat="1" applyFont="1" applyFill="1" applyBorder="1" applyAlignment="1">
      <alignment horizontal="centerContinuous" vertical="center" wrapText="1"/>
    </xf>
    <xf numFmtId="2" fontId="121" fillId="2" borderId="67" xfId="5" applyNumberFormat="1" applyFont="1" applyFill="1" applyBorder="1" applyAlignment="1">
      <alignment horizontal="centerContinuous" vertical="center" wrapText="1"/>
    </xf>
    <xf numFmtId="2" fontId="121" fillId="2" borderId="70" xfId="5" applyNumberFormat="1" applyFont="1" applyFill="1" applyBorder="1" applyAlignment="1">
      <alignment horizontal="centerContinuous" vertical="center" wrapText="1"/>
    </xf>
    <xf numFmtId="49" fontId="150" fillId="2" borderId="12" xfId="5" applyNumberFormat="1" applyFont="1" applyFill="1" applyBorder="1" applyAlignment="1">
      <alignment horizontal="right" wrapText="1"/>
    </xf>
    <xf numFmtId="0" fontId="15" fillId="2" borderId="12" xfId="5" applyNumberFormat="1" applyFont="1" applyFill="1" applyBorder="1" applyAlignment="1"/>
    <xf numFmtId="2" fontId="15" fillId="2" borderId="64" xfId="5" applyNumberFormat="1" applyFont="1" applyFill="1" applyBorder="1" applyAlignment="1"/>
    <xf numFmtId="0" fontId="15" fillId="2" borderId="46" xfId="5" applyNumberFormat="1" applyFont="1" applyFill="1" applyBorder="1" applyAlignment="1">
      <alignment wrapText="1"/>
    </xf>
    <xf numFmtId="0" fontId="150" fillId="2" borderId="3" xfId="5" applyNumberFormat="1" applyFont="1" applyFill="1" applyBorder="1" applyAlignment="1">
      <alignment wrapText="1"/>
    </xf>
    <xf numFmtId="0" fontId="150" fillId="2" borderId="3" xfId="5" applyNumberFormat="1" applyFont="1" applyFill="1" applyBorder="1" applyAlignment="1"/>
    <xf numFmtId="1" fontId="150" fillId="2" borderId="3" xfId="5" applyNumberFormat="1" applyFont="1" applyFill="1" applyBorder="1" applyAlignment="1"/>
    <xf numFmtId="0" fontId="15" fillId="2" borderId="3" xfId="5" applyNumberFormat="1" applyFont="1" applyFill="1" applyBorder="1" applyAlignment="1"/>
    <xf numFmtId="2" fontId="15" fillId="2" borderId="3" xfId="5" applyNumberFormat="1" applyFont="1" applyFill="1" applyBorder="1" applyAlignment="1"/>
    <xf numFmtId="2" fontId="15" fillId="2" borderId="48" xfId="5" applyNumberFormat="1" applyFont="1" applyFill="1" applyBorder="1" applyAlignment="1"/>
    <xf numFmtId="0" fontId="15" fillId="2" borderId="31" xfId="5" applyNumberFormat="1" applyFont="1" applyFill="1" applyBorder="1" applyAlignment="1">
      <alignment wrapText="1"/>
    </xf>
    <xf numFmtId="0" fontId="150" fillId="2" borderId="2" xfId="5" applyNumberFormat="1" applyFont="1" applyFill="1" applyBorder="1" applyAlignment="1">
      <alignment wrapText="1"/>
    </xf>
    <xf numFmtId="0" fontId="150" fillId="2" borderId="2" xfId="5" applyNumberFormat="1" applyFont="1" applyFill="1" applyBorder="1" applyAlignment="1"/>
    <xf numFmtId="1" fontId="150" fillId="2" borderId="2" xfId="5" applyNumberFormat="1" applyFont="1" applyFill="1" applyBorder="1" applyAlignment="1"/>
    <xf numFmtId="0" fontId="15" fillId="2" borderId="2" xfId="5" applyNumberFormat="1" applyFont="1" applyFill="1" applyBorder="1" applyAlignment="1"/>
    <xf numFmtId="2" fontId="15" fillId="2" borderId="2" xfId="5" applyNumberFormat="1" applyFont="1" applyFill="1" applyBorder="1" applyAlignment="1"/>
    <xf numFmtId="2" fontId="15" fillId="2" borderId="32" xfId="5" applyNumberFormat="1" applyFont="1" applyFill="1" applyBorder="1" applyAlignment="1"/>
    <xf numFmtId="0" fontId="15" fillId="2" borderId="29" xfId="5" applyNumberFormat="1" applyFont="1" applyFill="1" applyBorder="1" applyAlignment="1">
      <alignment wrapText="1"/>
    </xf>
    <xf numFmtId="1" fontId="150" fillId="2" borderId="12" xfId="5" applyNumberFormat="1" applyFont="1" applyFill="1" applyBorder="1" applyAlignment="1"/>
    <xf numFmtId="49" fontId="150" fillId="2" borderId="5" xfId="5" applyNumberFormat="1" applyFont="1" applyFill="1" applyBorder="1" applyAlignment="1">
      <alignment horizontal="right" wrapText="1"/>
    </xf>
    <xf numFmtId="0" fontId="15" fillId="2" borderId="0" xfId="5" applyFont="1" applyFill="1" applyBorder="1" applyAlignment="1"/>
    <xf numFmtId="0" fontId="15" fillId="2" borderId="3" xfId="5" applyNumberFormat="1" applyFont="1" applyFill="1" applyBorder="1" applyAlignment="1">
      <alignment horizontal="center"/>
    </xf>
    <xf numFmtId="0" fontId="15" fillId="2" borderId="2" xfId="5" applyNumberFormat="1" applyFont="1" applyFill="1" applyBorder="1" applyAlignment="1">
      <alignment horizontal="center"/>
    </xf>
    <xf numFmtId="0" fontId="15" fillId="2" borderId="31" xfId="5" applyFont="1" applyFill="1" applyBorder="1" applyAlignment="1"/>
    <xf numFmtId="0" fontId="15" fillId="2" borderId="2" xfId="5" applyFont="1" applyFill="1" applyBorder="1" applyAlignment="1"/>
    <xf numFmtId="0" fontId="15" fillId="2" borderId="29" xfId="5" applyFont="1" applyFill="1" applyBorder="1" applyAlignment="1"/>
    <xf numFmtId="0" fontId="15" fillId="2" borderId="12" xfId="5" applyFont="1" applyFill="1" applyBorder="1" applyAlignment="1"/>
    <xf numFmtId="0" fontId="15" fillId="2" borderId="5" xfId="5" applyFont="1" applyFill="1" applyBorder="1" applyAlignment="1"/>
    <xf numFmtId="0" fontId="150" fillId="2" borderId="15" xfId="5" applyNumberFormat="1" applyFont="1" applyFill="1" applyBorder="1" applyAlignment="1"/>
    <xf numFmtId="0" fontId="15" fillId="2" borderId="15" xfId="5" applyNumberFormat="1" applyFont="1" applyFill="1" applyBorder="1" applyAlignment="1">
      <alignment horizontal="center"/>
    </xf>
    <xf numFmtId="0" fontId="15" fillId="2" borderId="3" xfId="5" applyFont="1" applyFill="1" applyBorder="1" applyAlignment="1"/>
    <xf numFmtId="2" fontId="15" fillId="2" borderId="66" xfId="5" applyNumberFormat="1" applyFont="1" applyFill="1" applyBorder="1" applyAlignment="1"/>
    <xf numFmtId="0" fontId="150" fillId="2" borderId="15" xfId="5" applyNumberFormat="1" applyFont="1" applyFill="1" applyBorder="1" applyAlignment="1">
      <alignment wrapText="1"/>
    </xf>
    <xf numFmtId="2" fontId="15" fillId="2" borderId="6" xfId="5" applyNumberFormat="1" applyFont="1" applyFill="1" applyBorder="1" applyAlignment="1"/>
    <xf numFmtId="0" fontId="15" fillId="2" borderId="72" xfId="5" applyNumberFormat="1" applyFont="1" applyFill="1" applyBorder="1" applyAlignment="1">
      <alignment wrapText="1"/>
    </xf>
    <xf numFmtId="0" fontId="15" fillId="2" borderId="75" xfId="5" applyNumberFormat="1" applyFont="1" applyFill="1" applyBorder="1" applyAlignment="1">
      <alignment horizontal="center" wrapText="1"/>
    </xf>
    <xf numFmtId="0" fontId="150" fillId="2" borderId="29" xfId="5" applyNumberFormat="1" applyFont="1" applyFill="1" applyBorder="1" applyAlignment="1">
      <alignment vertical="top" wrapText="1"/>
    </xf>
    <xf numFmtId="49" fontId="150" fillId="2" borderId="6" xfId="5" applyNumberFormat="1" applyFont="1" applyFill="1" applyBorder="1" applyAlignment="1">
      <alignment horizontal="right" wrapText="1"/>
    </xf>
    <xf numFmtId="0" fontId="150" fillId="2" borderId="6" xfId="5" applyNumberFormat="1" applyFont="1" applyFill="1" applyBorder="1" applyAlignment="1"/>
    <xf numFmtId="0" fontId="15" fillId="2" borderId="6" xfId="5" applyNumberFormat="1" applyFont="1" applyFill="1" applyBorder="1" applyAlignment="1"/>
    <xf numFmtId="0" fontId="15" fillId="2" borderId="31" xfId="21" applyFont="1" applyFill="1" applyBorder="1" applyAlignment="1">
      <alignment wrapText="1"/>
    </xf>
    <xf numFmtId="0" fontId="15" fillId="2" borderId="2" xfId="5" applyFont="1" applyFill="1" applyBorder="1"/>
    <xf numFmtId="0" fontId="15" fillId="2" borderId="31" xfId="5" applyFont="1" applyFill="1" applyBorder="1"/>
    <xf numFmtId="0" fontId="150" fillId="2" borderId="31" xfId="21" applyFont="1" applyFill="1" applyBorder="1" applyAlignment="1">
      <alignment wrapText="1"/>
    </xf>
    <xf numFmtId="0" fontId="150" fillId="2" borderId="2" xfId="21" applyFont="1" applyFill="1" applyBorder="1" applyAlignment="1">
      <alignment wrapText="1"/>
    </xf>
    <xf numFmtId="0" fontId="150" fillId="2" borderId="2" xfId="21" applyFont="1" applyFill="1" applyBorder="1"/>
    <xf numFmtId="0" fontId="15" fillId="2" borderId="2" xfId="5" applyFont="1" applyFill="1" applyBorder="1" applyAlignment="1">
      <alignment horizontal="center"/>
    </xf>
    <xf numFmtId="2" fontId="15" fillId="2" borderId="2" xfId="5" applyNumberFormat="1" applyFont="1" applyFill="1" applyBorder="1"/>
    <xf numFmtId="0" fontId="150" fillId="2" borderId="90" xfId="21" applyFont="1" applyFill="1" applyBorder="1" applyAlignment="1">
      <alignment wrapText="1"/>
    </xf>
    <xf numFmtId="0" fontId="150" fillId="2" borderId="27" xfId="21" applyFont="1" applyFill="1" applyBorder="1" applyAlignment="1">
      <alignment wrapText="1"/>
    </xf>
    <xf numFmtId="0" fontId="150" fillId="2" borderId="91" xfId="21" applyFont="1" applyFill="1" applyBorder="1" applyAlignment="1">
      <alignment wrapText="1"/>
    </xf>
    <xf numFmtId="0" fontId="150" fillId="2" borderId="27" xfId="21" applyFont="1" applyFill="1" applyBorder="1"/>
    <xf numFmtId="0" fontId="150" fillId="2" borderId="91" xfId="21" applyFont="1" applyFill="1" applyBorder="1"/>
    <xf numFmtId="0" fontId="15" fillId="2" borderId="27" xfId="5" applyNumberFormat="1" applyFont="1" applyFill="1" applyBorder="1" applyAlignment="1"/>
    <xf numFmtId="2" fontId="15" fillId="2" borderId="27" xfId="5" applyNumberFormat="1" applyFont="1" applyFill="1" applyBorder="1" applyAlignment="1"/>
    <xf numFmtId="2" fontId="15" fillId="2" borderId="28" xfId="5" applyNumberFormat="1" applyFont="1" applyFill="1" applyBorder="1" applyAlignment="1"/>
    <xf numFmtId="0" fontId="15" fillId="2" borderId="87" xfId="21" applyFont="1" applyFill="1" applyBorder="1" applyAlignment="1">
      <alignment wrapText="1"/>
    </xf>
    <xf numFmtId="0" fontId="150" fillId="2" borderId="6" xfId="21" applyFont="1" applyFill="1" applyBorder="1" applyAlignment="1">
      <alignment wrapText="1"/>
    </xf>
    <xf numFmtId="0" fontId="150" fillId="2" borderId="1" xfId="21" applyFont="1" applyFill="1" applyBorder="1" applyAlignment="1">
      <alignment wrapText="1"/>
    </xf>
    <xf numFmtId="0" fontId="150" fillId="2" borderId="6" xfId="21" applyFont="1" applyFill="1" applyBorder="1"/>
    <xf numFmtId="0" fontId="150" fillId="2" borderId="1" xfId="21" applyFont="1" applyFill="1" applyBorder="1"/>
    <xf numFmtId="0" fontId="15" fillId="2" borderId="30" xfId="5" applyNumberFormat="1" applyFont="1" applyFill="1" applyBorder="1" applyAlignment="1"/>
    <xf numFmtId="0" fontId="15" fillId="0" borderId="85" xfId="5" applyNumberFormat="1" applyFont="1" applyFill="1" applyBorder="1" applyAlignment="1"/>
    <xf numFmtId="0" fontId="150" fillId="0" borderId="0" xfId="5" applyNumberFormat="1" applyFont="1" applyFill="1" applyBorder="1" applyAlignment="1"/>
    <xf numFmtId="0" fontId="15" fillId="0" borderId="0" xfId="5" applyNumberFormat="1" applyFont="1" applyFill="1" applyBorder="1" applyAlignment="1"/>
    <xf numFmtId="0" fontId="15" fillId="0" borderId="42" xfId="5" applyFont="1" applyBorder="1"/>
    <xf numFmtId="0" fontId="150" fillId="0" borderId="29" xfId="22" applyFont="1" applyBorder="1" applyAlignment="1">
      <alignment horizontal="justify" vertical="top" wrapText="1"/>
    </xf>
    <xf numFmtId="0" fontId="150" fillId="0" borderId="6" xfId="23" applyFont="1" applyBorder="1" applyAlignment="1">
      <alignment wrapText="1"/>
    </xf>
    <xf numFmtId="0" fontId="150" fillId="0" borderId="6" xfId="23" applyFont="1" applyBorder="1"/>
    <xf numFmtId="0" fontId="150" fillId="0" borderId="6" xfId="23" applyFont="1" applyBorder="1" applyAlignment="1">
      <alignment horizontal="center"/>
    </xf>
    <xf numFmtId="2" fontId="15" fillId="0" borderId="6" xfId="23" applyNumberFormat="1" applyFont="1" applyBorder="1"/>
    <xf numFmtId="2" fontId="15" fillId="0" borderId="30" xfId="24" applyNumberFormat="1" applyFont="1" applyBorder="1"/>
    <xf numFmtId="0" fontId="15" fillId="0" borderId="31" xfId="23" applyFont="1" applyBorder="1" applyAlignment="1">
      <alignment vertical="top" wrapText="1"/>
    </xf>
    <xf numFmtId="0" fontId="150" fillId="0" borderId="2" xfId="23" applyFont="1" applyBorder="1" applyAlignment="1">
      <alignment wrapText="1"/>
    </xf>
    <xf numFmtId="0" fontId="150" fillId="0" borderId="2" xfId="23" applyFont="1" applyBorder="1"/>
    <xf numFmtId="0" fontId="150" fillId="0" borderId="2" xfId="23" applyFont="1" applyBorder="1" applyAlignment="1">
      <alignment horizontal="center"/>
    </xf>
    <xf numFmtId="2" fontId="15" fillId="0" borderId="2" xfId="23" applyNumberFormat="1" applyFont="1" applyBorder="1"/>
    <xf numFmtId="2" fontId="15" fillId="0" borderId="32" xfId="24" applyNumberFormat="1" applyFont="1" applyBorder="1"/>
    <xf numFmtId="0" fontId="15" fillId="0" borderId="31" xfId="23" applyFont="1" applyBorder="1" applyAlignment="1">
      <alignment wrapText="1"/>
    </xf>
    <xf numFmtId="0" fontId="150" fillId="0" borderId="75" xfId="23" applyFont="1" applyBorder="1" applyAlignment="1">
      <alignment wrapText="1"/>
    </xf>
    <xf numFmtId="0" fontId="150" fillId="0" borderId="27" xfId="23" applyFont="1" applyBorder="1" applyAlignment="1">
      <alignment wrapText="1"/>
    </xf>
    <xf numFmtId="0" fontId="150" fillId="0" borderId="27" xfId="23" applyFont="1" applyBorder="1"/>
    <xf numFmtId="2" fontId="15" fillId="0" borderId="28" xfId="24" applyNumberFormat="1" applyFont="1" applyBorder="1"/>
    <xf numFmtId="0" fontId="150" fillId="0" borderId="0" xfId="23" applyFont="1" applyBorder="1" applyAlignment="1">
      <alignment wrapText="1"/>
    </xf>
    <xf numFmtId="0" fontId="150" fillId="0" borderId="0" xfId="23" applyFont="1" applyBorder="1"/>
    <xf numFmtId="0" fontId="15" fillId="0" borderId="0" xfId="24" applyFont="1" applyBorder="1"/>
    <xf numFmtId="0" fontId="121" fillId="0" borderId="0" xfId="23" applyFont="1" applyBorder="1" applyAlignment="1">
      <alignment wrapText="1"/>
    </xf>
    <xf numFmtId="0" fontId="121" fillId="0" borderId="0" xfId="23" applyFont="1" applyBorder="1"/>
    <xf numFmtId="0" fontId="120" fillId="0" borderId="0" xfId="24" applyFont="1" applyBorder="1"/>
    <xf numFmtId="0" fontId="121" fillId="0" borderId="0" xfId="5" applyNumberFormat="1" applyFont="1" applyFill="1" applyAlignment="1"/>
    <xf numFmtId="0" fontId="120" fillId="0" borderId="0" xfId="5" applyFont="1"/>
    <xf numFmtId="0" fontId="150" fillId="0" borderId="0" xfId="5" applyNumberFormat="1" applyFont="1" applyFill="1" applyAlignment="1"/>
    <xf numFmtId="0" fontId="15" fillId="0" borderId="0" xfId="5" applyFont="1"/>
    <xf numFmtId="0" fontId="15" fillId="0" borderId="2" xfId="22" applyFont="1" applyBorder="1" applyAlignment="1">
      <alignment horizontal="center" wrapText="1"/>
    </xf>
    <xf numFmtId="2" fontId="15" fillId="0" borderId="27" xfId="23" applyNumberFormat="1" applyFont="1" applyBorder="1"/>
    <xf numFmtId="4" fontId="13" fillId="2" borderId="2" xfId="2" applyNumberFormat="1" applyFont="1" applyFill="1" applyBorder="1"/>
    <xf numFmtId="4" fontId="13" fillId="2" borderId="32" xfId="2" applyNumberFormat="1" applyFont="1" applyFill="1" applyBorder="1"/>
    <xf numFmtId="0" fontId="136" fillId="0" borderId="0" xfId="12" applyFont="1"/>
    <xf numFmtId="0" fontId="89" fillId="0" borderId="6" xfId="20" applyFont="1" applyBorder="1" applyAlignment="1">
      <alignment horizontal="center" vertical="center" wrapText="1"/>
    </xf>
    <xf numFmtId="0" fontId="90" fillId="0" borderId="7" xfId="351" applyFont="1" applyBorder="1" applyAlignment="1">
      <alignment horizontal="center" vertical="center" wrapText="1"/>
    </xf>
    <xf numFmtId="0" fontId="90" fillId="0" borderId="2" xfId="351" applyFont="1" applyBorder="1" applyAlignment="1">
      <alignment horizontal="center" vertical="center" wrapText="1"/>
    </xf>
    <xf numFmtId="0" fontId="90" fillId="0" borderId="13" xfId="351" applyFont="1" applyBorder="1" applyAlignment="1">
      <alignment horizontal="center" vertical="center" wrapText="1"/>
    </xf>
    <xf numFmtId="4" fontId="91" fillId="0" borderId="0" xfId="12" applyNumberFormat="1" applyFont="1"/>
    <xf numFmtId="0" fontId="151" fillId="0" borderId="0" xfId="0" applyFont="1" applyFill="1" applyAlignment="1">
      <alignment vertical="top" wrapText="1"/>
    </xf>
    <xf numFmtId="0" fontId="153" fillId="0" borderId="0" xfId="0" applyFont="1" applyFill="1" applyBorder="1" applyAlignment="1">
      <alignment vertical="center"/>
    </xf>
    <xf numFmtId="168" fontId="120" fillId="0" borderId="0" xfId="0" applyNumberFormat="1" applyFont="1" applyFill="1" applyBorder="1" applyAlignment="1">
      <alignment vertical="center"/>
    </xf>
    <xf numFmtId="168" fontId="120" fillId="0" borderId="0" xfId="0" applyNumberFormat="1" applyFont="1" applyFill="1" applyAlignment="1">
      <alignment horizontal="right"/>
    </xf>
    <xf numFmtId="0" fontId="118" fillId="0" borderId="0" xfId="0" applyFont="1" applyFill="1" applyBorder="1" applyAlignment="1">
      <alignment horizontal="right"/>
    </xf>
    <xf numFmtId="0" fontId="156" fillId="0" borderId="2" xfId="0" applyNumberFormat="1" applyFont="1" applyFill="1" applyBorder="1" applyAlignment="1">
      <alignment horizontal="center" vertical="center" wrapText="1"/>
    </xf>
    <xf numFmtId="168" fontId="155" fillId="21" borderId="2" xfId="0" applyNumberFormat="1" applyFont="1" applyFill="1" applyBorder="1" applyAlignment="1">
      <alignment horizontal="right" vertical="center"/>
    </xf>
    <xf numFmtId="4" fontId="140" fillId="21" borderId="2" xfId="0" applyNumberFormat="1" applyFont="1" applyFill="1" applyBorder="1" applyAlignment="1">
      <alignment horizontal="right" vertical="center"/>
    </xf>
    <xf numFmtId="4" fontId="155" fillId="21" borderId="2" xfId="0" applyNumberFormat="1" applyFont="1" applyFill="1" applyBorder="1" applyAlignment="1">
      <alignment horizontal="right" vertical="center"/>
    </xf>
    <xf numFmtId="4" fontId="157" fillId="0" borderId="2" xfId="0" applyNumberFormat="1" applyFont="1" applyBorder="1" applyAlignment="1">
      <alignment horizontal="right"/>
    </xf>
    <xf numFmtId="4" fontId="155" fillId="0" borderId="2" xfId="0" applyNumberFormat="1" applyFont="1" applyBorder="1" applyAlignment="1">
      <alignment horizontal="right"/>
    </xf>
    <xf numFmtId="49" fontId="140" fillId="0" borderId="0" xfId="0" applyNumberFormat="1" applyFont="1" applyBorder="1" applyAlignment="1">
      <alignment horizontal="center" vertical="top" wrapText="1"/>
    </xf>
    <xf numFmtId="0" fontId="15" fillId="0" borderId="0" xfId="0" applyFont="1" applyBorder="1"/>
    <xf numFmtId="49" fontId="140" fillId="0" borderId="0" xfId="0" applyNumberFormat="1" applyFont="1" applyBorder="1" applyAlignment="1">
      <alignment horizontal="left" vertical="top" wrapText="1"/>
    </xf>
    <xf numFmtId="0" fontId="15" fillId="0" borderId="0" xfId="0" applyFont="1"/>
    <xf numFmtId="0" fontId="153" fillId="0" borderId="0" xfId="0" applyFont="1"/>
    <xf numFmtId="1" fontId="15" fillId="0" borderId="14" xfId="22" applyNumberFormat="1" applyFont="1" applyBorder="1" applyAlignment="1">
      <alignment horizontal="center"/>
    </xf>
    <xf numFmtId="0" fontId="120" fillId="0" borderId="0" xfId="332" applyFont="1"/>
    <xf numFmtId="0" fontId="140" fillId="0" borderId="0" xfId="332" applyFont="1" applyAlignment="1">
      <alignment horizontal="right"/>
    </xf>
    <xf numFmtId="4" fontId="120" fillId="0" borderId="2" xfId="0" applyNumberFormat="1" applyFont="1" applyBorder="1" applyAlignment="1">
      <alignment horizontal="right"/>
    </xf>
    <xf numFmtId="208" fontId="91" fillId="0" borderId="5" xfId="353" applyNumberFormat="1" applyFont="1" applyFill="1" applyBorder="1"/>
    <xf numFmtId="208" fontId="91" fillId="0" borderId="2" xfId="0" applyNumberFormat="1" applyFont="1" applyFill="1" applyBorder="1" applyAlignment="1">
      <alignment horizontal="center"/>
    </xf>
    <xf numFmtId="208" fontId="91" fillId="0" borderId="54" xfId="353" applyNumberFormat="1" applyFont="1" applyBorder="1"/>
    <xf numFmtId="208" fontId="91" fillId="0" borderId="5" xfId="353" applyNumberFormat="1" applyFont="1" applyBorder="1"/>
    <xf numFmtId="0" fontId="15" fillId="0" borderId="0" xfId="12" applyFont="1" applyAlignment="1">
      <alignment horizontal="left" vertical="top" wrapText="1"/>
    </xf>
    <xf numFmtId="0" fontId="12" fillId="0" borderId="0" xfId="332"/>
    <xf numFmtId="0" fontId="161" fillId="0" borderId="0" xfId="332" applyFont="1" applyAlignment="1">
      <alignment horizontal="centerContinuous"/>
    </xf>
    <xf numFmtId="0" fontId="12" fillId="0" borderId="0" xfId="332" applyAlignment="1">
      <alignment horizontal="centerContinuous"/>
    </xf>
    <xf numFmtId="0" fontId="12" fillId="0" borderId="0" xfId="332" applyFont="1"/>
    <xf numFmtId="0" fontId="165" fillId="0" borderId="18" xfId="332" applyFont="1" applyBorder="1"/>
    <xf numFmtId="0" fontId="12" fillId="2" borderId="15" xfId="332" applyFill="1" applyBorder="1" applyAlignment="1">
      <alignment horizontal="center" vertical="center"/>
    </xf>
    <xf numFmtId="0" fontId="12" fillId="2" borderId="10" xfId="332" applyFill="1" applyBorder="1" applyAlignment="1">
      <alignment horizontal="center" vertical="center"/>
    </xf>
    <xf numFmtId="0" fontId="12" fillId="2" borderId="15" xfId="332" applyFill="1" applyBorder="1" applyAlignment="1">
      <alignment horizontal="center" vertical="center" wrapText="1"/>
    </xf>
    <xf numFmtId="0" fontId="12" fillId="2" borderId="42" xfId="332" applyFill="1" applyBorder="1" applyAlignment="1">
      <alignment horizontal="center" vertical="center"/>
    </xf>
    <xf numFmtId="0" fontId="166" fillId="0" borderId="18" xfId="332" applyFont="1" applyBorder="1"/>
    <xf numFmtId="3" fontId="12" fillId="2" borderId="15" xfId="332" applyNumberFormat="1" applyFill="1" applyBorder="1" applyAlignment="1">
      <alignment horizontal="center" vertical="center"/>
    </xf>
    <xf numFmtId="0" fontId="166" fillId="0" borderId="50" xfId="332" applyFont="1" applyBorder="1" applyAlignment="1">
      <alignment horizontal="right"/>
    </xf>
    <xf numFmtId="168" fontId="12" fillId="2" borderId="12" xfId="332" applyNumberFormat="1" applyFill="1" applyBorder="1" applyAlignment="1">
      <alignment horizontal="center" vertical="center"/>
    </xf>
    <xf numFmtId="0" fontId="12" fillId="2" borderId="6" xfId="332" applyFill="1" applyBorder="1" applyAlignment="1">
      <alignment horizontal="center" vertical="center"/>
    </xf>
    <xf numFmtId="0" fontId="12" fillId="2" borderId="12" xfId="332" applyFill="1" applyBorder="1" applyAlignment="1">
      <alignment horizontal="center" vertical="center" wrapText="1"/>
    </xf>
    <xf numFmtId="0" fontId="12" fillId="2" borderId="64" xfId="332" applyFill="1" applyBorder="1" applyAlignment="1">
      <alignment horizontal="center" vertical="center"/>
    </xf>
    <xf numFmtId="0" fontId="166" fillId="0" borderId="63" xfId="332" applyFont="1" applyBorder="1"/>
    <xf numFmtId="168" fontId="12" fillId="2" borderId="8" xfId="332" applyNumberFormat="1" applyFill="1" applyBorder="1" applyAlignment="1">
      <alignment horizontal="center" vertical="center"/>
    </xf>
    <xf numFmtId="0" fontId="12" fillId="2" borderId="8" xfId="332" applyFill="1" applyBorder="1" applyAlignment="1">
      <alignment horizontal="center" vertical="center"/>
    </xf>
    <xf numFmtId="0" fontId="12" fillId="2" borderId="3" xfId="332" applyFill="1" applyBorder="1" applyAlignment="1">
      <alignment horizontal="center" vertical="center"/>
    </xf>
    <xf numFmtId="0" fontId="12" fillId="2" borderId="8" xfId="332" applyFill="1" applyBorder="1" applyAlignment="1">
      <alignment horizontal="center" vertical="center" wrapText="1"/>
    </xf>
    <xf numFmtId="0" fontId="12" fillId="2" borderId="66" xfId="332" applyFill="1" applyBorder="1" applyAlignment="1">
      <alignment horizontal="center" vertical="center"/>
    </xf>
    <xf numFmtId="168" fontId="12" fillId="2" borderId="15" xfId="332" applyNumberFormat="1" applyFill="1" applyBorder="1" applyAlignment="1">
      <alignment horizontal="center" vertical="center"/>
    </xf>
    <xf numFmtId="4" fontId="12" fillId="2" borderId="15" xfId="332" applyNumberFormat="1" applyFill="1" applyBorder="1" applyAlignment="1">
      <alignment horizontal="center" vertical="center"/>
    </xf>
    <xf numFmtId="0" fontId="12" fillId="2" borderId="12" xfId="332" applyFill="1" applyBorder="1" applyAlignment="1">
      <alignment horizontal="center" vertical="center"/>
    </xf>
    <xf numFmtId="4" fontId="12" fillId="2" borderId="8" xfId="332" applyNumberFormat="1" applyFill="1" applyBorder="1" applyAlignment="1">
      <alignment horizontal="center" vertical="center"/>
    </xf>
    <xf numFmtId="4" fontId="12" fillId="2" borderId="3" xfId="332" applyNumberFormat="1" applyFill="1" applyBorder="1" applyAlignment="1">
      <alignment horizontal="center" vertical="center"/>
    </xf>
    <xf numFmtId="4" fontId="12" fillId="2" borderId="8" xfId="332" applyNumberFormat="1" applyFill="1" applyBorder="1" applyAlignment="1">
      <alignment horizontal="center" vertical="center" wrapText="1"/>
    </xf>
    <xf numFmtId="4" fontId="12" fillId="2" borderId="10" xfId="332" applyNumberFormat="1" applyFill="1" applyBorder="1" applyAlignment="1">
      <alignment horizontal="center" vertical="center"/>
    </xf>
    <xf numFmtId="4" fontId="12" fillId="2" borderId="15" xfId="332" applyNumberFormat="1" applyFill="1" applyBorder="1" applyAlignment="1">
      <alignment horizontal="center" vertical="center" wrapText="1"/>
    </xf>
    <xf numFmtId="0" fontId="158" fillId="0" borderId="50" xfId="332" applyFont="1" applyBorder="1" applyAlignment="1">
      <alignment horizontal="right"/>
    </xf>
    <xf numFmtId="4" fontId="12" fillId="2" borderId="12" xfId="332" applyNumberFormat="1" applyFill="1" applyBorder="1" applyAlignment="1">
      <alignment horizontal="center" vertical="center"/>
    </xf>
    <xf numFmtId="4" fontId="12" fillId="2" borderId="6" xfId="332" applyNumberFormat="1" applyFill="1" applyBorder="1" applyAlignment="1">
      <alignment horizontal="center" vertical="center"/>
    </xf>
    <xf numFmtId="4" fontId="12" fillId="2" borderId="12" xfId="332" applyNumberFormat="1" applyFill="1" applyBorder="1" applyAlignment="1">
      <alignment horizontal="center" vertical="center" wrapText="1"/>
    </xf>
    <xf numFmtId="0" fontId="166" fillId="0" borderId="51" xfId="332" applyFont="1" applyBorder="1"/>
    <xf numFmtId="4" fontId="12" fillId="2" borderId="5" xfId="332" applyNumberFormat="1" applyFill="1" applyBorder="1" applyAlignment="1">
      <alignment horizontal="center" vertical="center"/>
    </xf>
    <xf numFmtId="4" fontId="12" fillId="2" borderId="2" xfId="332" applyNumberFormat="1" applyFill="1" applyBorder="1" applyAlignment="1">
      <alignment horizontal="center" vertical="center"/>
    </xf>
    <xf numFmtId="4" fontId="12" fillId="2" borderId="5" xfId="332" applyNumberFormat="1" applyFill="1" applyBorder="1" applyAlignment="1">
      <alignment horizontal="center" vertical="center" wrapText="1"/>
    </xf>
    <xf numFmtId="0" fontId="12" fillId="2" borderId="2" xfId="332" applyFill="1" applyBorder="1" applyAlignment="1">
      <alignment horizontal="center" vertical="center"/>
    </xf>
    <xf numFmtId="0" fontId="12" fillId="2" borderId="65" xfId="332" applyFill="1" applyBorder="1" applyAlignment="1">
      <alignment horizontal="center" vertical="center"/>
    </xf>
    <xf numFmtId="0" fontId="166" fillId="0" borderId="51" xfId="332" applyFont="1" applyBorder="1" applyAlignment="1">
      <alignment wrapText="1"/>
    </xf>
    <xf numFmtId="4" fontId="12" fillId="2" borderId="2" xfId="332" applyNumberFormat="1" applyFill="1" applyBorder="1" applyAlignment="1">
      <alignment horizontal="center" vertical="center" wrapText="1"/>
    </xf>
    <xf numFmtId="0" fontId="12" fillId="2" borderId="32" xfId="332" applyFill="1" applyBorder="1" applyAlignment="1">
      <alignment horizontal="center" vertical="center"/>
    </xf>
    <xf numFmtId="0" fontId="166" fillId="0" borderId="52" xfId="332" applyFont="1" applyBorder="1" applyAlignment="1">
      <alignment wrapText="1"/>
    </xf>
    <xf numFmtId="4" fontId="12" fillId="2" borderId="55" xfId="332" applyNumberFormat="1" applyFill="1" applyBorder="1" applyAlignment="1">
      <alignment horizontal="center" vertical="center"/>
    </xf>
    <xf numFmtId="4" fontId="12" fillId="2" borderId="27" xfId="332" applyNumberFormat="1" applyFill="1" applyBorder="1" applyAlignment="1">
      <alignment horizontal="center" vertical="center"/>
    </xf>
    <xf numFmtId="4" fontId="12" fillId="2" borderId="27" xfId="332" applyNumberFormat="1" applyFill="1" applyBorder="1" applyAlignment="1">
      <alignment horizontal="center" vertical="center" wrapText="1"/>
    </xf>
    <xf numFmtId="0" fontId="12" fillId="2" borderId="27" xfId="332" applyFill="1" applyBorder="1" applyAlignment="1">
      <alignment horizontal="center" vertical="center"/>
    </xf>
    <xf numFmtId="0" fontId="12" fillId="2" borderId="28" xfId="332" applyFill="1" applyBorder="1" applyAlignment="1">
      <alignment horizontal="center" vertical="center"/>
    </xf>
    <xf numFmtId="0" fontId="167" fillId="0" borderId="0" xfId="332" applyFont="1" applyAlignment="1">
      <alignment horizontal="right"/>
    </xf>
    <xf numFmtId="0" fontId="168" fillId="0" borderId="0" xfId="332" applyFont="1"/>
    <xf numFmtId="0" fontId="169" fillId="0" borderId="0" xfId="332" applyFont="1"/>
    <xf numFmtId="0" fontId="158" fillId="0" borderId="0" xfId="12" applyFont="1"/>
    <xf numFmtId="0" fontId="158" fillId="0" borderId="0" xfId="332" applyFont="1"/>
    <xf numFmtId="0" fontId="120" fillId="2" borderId="0" xfId="332" applyFont="1" applyFill="1"/>
    <xf numFmtId="3" fontId="13" fillId="2" borderId="24" xfId="2" applyNumberFormat="1" applyFont="1" applyFill="1" applyBorder="1"/>
    <xf numFmtId="4" fontId="13" fillId="2" borderId="24" xfId="2" applyNumberFormat="1" applyFont="1" applyFill="1" applyBorder="1"/>
    <xf numFmtId="4" fontId="13" fillId="2" borderId="26" xfId="2" applyNumberFormat="1" applyFont="1" applyFill="1" applyBorder="1"/>
    <xf numFmtId="3" fontId="13" fillId="2" borderId="2" xfId="2" applyNumberFormat="1" applyFont="1" applyFill="1" applyBorder="1"/>
    <xf numFmtId="0" fontId="13" fillId="2" borderId="32" xfId="2" applyFont="1" applyFill="1" applyBorder="1"/>
    <xf numFmtId="3" fontId="13" fillId="2" borderId="27" xfId="2" applyNumberFormat="1" applyFont="1" applyFill="1" applyBorder="1"/>
    <xf numFmtId="4" fontId="13" fillId="2" borderId="27" xfId="2" applyNumberFormat="1" applyFont="1" applyFill="1" applyBorder="1"/>
    <xf numFmtId="4" fontId="13" fillId="2" borderId="28" xfId="2" applyNumberFormat="1" applyFont="1" applyFill="1" applyBorder="1"/>
    <xf numFmtId="3" fontId="0" fillId="2" borderId="6" xfId="2" applyNumberFormat="1" applyFont="1" applyFill="1" applyBorder="1"/>
    <xf numFmtId="4" fontId="0" fillId="2" borderId="6" xfId="2" applyNumberFormat="1" applyFont="1" applyFill="1" applyBorder="1"/>
    <xf numFmtId="3" fontId="13" fillId="2" borderId="3" xfId="2" applyNumberFormat="1" applyFont="1" applyFill="1" applyBorder="1"/>
    <xf numFmtId="4" fontId="13" fillId="2" borderId="3" xfId="2" applyNumberFormat="1" applyFont="1" applyFill="1" applyBorder="1"/>
    <xf numFmtId="4" fontId="13" fillId="2" borderId="48" xfId="2" applyNumberFormat="1" applyFont="1" applyFill="1" applyBorder="1"/>
    <xf numFmtId="3" fontId="13" fillId="2" borderId="77" xfId="2" applyNumberFormat="1" applyFont="1" applyFill="1" applyBorder="1"/>
    <xf numFmtId="4" fontId="13" fillId="2" borderId="77" xfId="2" applyNumberFormat="1" applyFont="1" applyFill="1" applyBorder="1"/>
    <xf numFmtId="4" fontId="13" fillId="2" borderId="78" xfId="2" applyNumberFormat="1" applyFont="1" applyFill="1" applyBorder="1"/>
    <xf numFmtId="0" fontId="90" fillId="0" borderId="0" xfId="12" applyFont="1" applyAlignment="1">
      <alignment horizontal="right" wrapText="1"/>
    </xf>
    <xf numFmtId="0" fontId="93" fillId="0" borderId="0" xfId="12" applyFont="1" applyAlignment="1">
      <alignment horizontal="center"/>
    </xf>
    <xf numFmtId="0" fontId="93" fillId="0" borderId="0" xfId="12" quotePrefix="1" applyFont="1" applyAlignment="1">
      <alignment horizontal="center"/>
    </xf>
    <xf numFmtId="0" fontId="91" fillId="0" borderId="20" xfId="12" applyFont="1" applyBorder="1" applyAlignment="1">
      <alignment horizontal="center" vertical="center"/>
    </xf>
    <xf numFmtId="0" fontId="91" fillId="0" borderId="21" xfId="12" applyFont="1" applyBorder="1" applyAlignment="1">
      <alignment horizontal="center" vertical="center"/>
    </xf>
    <xf numFmtId="0" fontId="89" fillId="0" borderId="0" xfId="6" applyFont="1" applyBorder="1" applyAlignment="1">
      <alignment horizontal="right" vertical="top" wrapText="1"/>
    </xf>
    <xf numFmtId="0" fontId="95" fillId="0" borderId="0" xfId="351" applyFont="1" applyAlignment="1">
      <alignment horizontal="center" vertical="center" wrapText="1"/>
    </xf>
    <xf numFmtId="0" fontId="90" fillId="0" borderId="2" xfId="351" applyFont="1" applyBorder="1" applyAlignment="1">
      <alignment horizontal="center" vertical="center" wrapText="1"/>
    </xf>
    <xf numFmtId="0" fontId="90" fillId="0" borderId="7" xfId="351" applyFont="1" applyBorder="1" applyAlignment="1">
      <alignment horizontal="center" vertical="center" wrapText="1"/>
    </xf>
    <xf numFmtId="0" fontId="90" fillId="0" borderId="8" xfId="351" applyFont="1" applyBorder="1" applyAlignment="1">
      <alignment horizontal="center" vertical="center" wrapText="1"/>
    </xf>
    <xf numFmtId="0" fontId="90" fillId="0" borderId="13" xfId="351" applyFont="1" applyBorder="1" applyAlignment="1">
      <alignment horizontal="center" vertical="center" wrapText="1"/>
    </xf>
    <xf numFmtId="0" fontId="90" fillId="0" borderId="15" xfId="351" applyFont="1" applyBorder="1" applyAlignment="1">
      <alignment horizontal="center" vertical="center" wrapText="1"/>
    </xf>
    <xf numFmtId="0" fontId="90" fillId="0" borderId="11" xfId="351" applyFont="1" applyBorder="1" applyAlignment="1">
      <alignment horizontal="center" vertical="center" wrapText="1"/>
    </xf>
    <xf numFmtId="0" fontId="90" fillId="0" borderId="12" xfId="351" applyFont="1" applyBorder="1" applyAlignment="1">
      <alignment horizontal="center" vertical="center" wrapText="1"/>
    </xf>
    <xf numFmtId="0" fontId="89" fillId="0" borderId="3" xfId="20" applyFont="1" applyBorder="1" applyAlignment="1">
      <alignment horizontal="center" vertical="center" wrapText="1"/>
    </xf>
    <xf numFmtId="0" fontId="89" fillId="0" borderId="10" xfId="20" applyFont="1" applyBorder="1" applyAlignment="1">
      <alignment horizontal="center" vertical="center" wrapText="1"/>
    </xf>
    <xf numFmtId="0" fontId="89" fillId="0" borderId="6" xfId="20" applyFont="1" applyBorder="1" applyAlignment="1">
      <alignment horizontal="center" vertical="center" wrapText="1"/>
    </xf>
    <xf numFmtId="0" fontId="90" fillId="0" borderId="3" xfId="351" applyFont="1" applyBorder="1" applyAlignment="1">
      <alignment horizontal="center" vertical="center" wrapText="1"/>
    </xf>
    <xf numFmtId="0" fontId="90" fillId="0" borderId="10" xfId="351" applyFont="1" applyBorder="1" applyAlignment="1">
      <alignment horizontal="center" vertical="center" wrapText="1"/>
    </xf>
    <xf numFmtId="0" fontId="90" fillId="0" borderId="6" xfId="351" applyFont="1" applyBorder="1" applyAlignment="1">
      <alignment horizontal="center" vertical="center" wrapText="1"/>
    </xf>
    <xf numFmtId="0" fontId="90" fillId="0" borderId="9" xfId="351" applyFont="1" applyBorder="1" applyAlignment="1">
      <alignment horizontal="center" vertical="center" wrapText="1"/>
    </xf>
    <xf numFmtId="0" fontId="90" fillId="0" borderId="1" xfId="351" applyFont="1" applyBorder="1" applyAlignment="1">
      <alignment horizontal="center" vertical="center" wrapText="1"/>
    </xf>
    <xf numFmtId="0" fontId="90" fillId="0" borderId="4" xfId="351" applyFont="1" applyBorder="1" applyAlignment="1">
      <alignment horizontal="left" vertical="center" wrapText="1"/>
    </xf>
    <xf numFmtId="0" fontId="90" fillId="0" borderId="14" xfId="351" applyFont="1" applyBorder="1" applyAlignment="1">
      <alignment horizontal="left" vertical="center" wrapText="1"/>
    </xf>
    <xf numFmtId="0" fontId="90" fillId="0" borderId="5" xfId="351" applyFont="1" applyBorder="1" applyAlignment="1">
      <alignment horizontal="left" vertical="center" wrapText="1"/>
    </xf>
    <xf numFmtId="0" fontId="90" fillId="0" borderId="4" xfId="351" applyFont="1" applyBorder="1" applyAlignment="1">
      <alignment horizontal="center" vertical="center" wrapText="1"/>
    </xf>
    <xf numFmtId="0" fontId="90" fillId="0" borderId="14" xfId="351" applyFont="1" applyBorder="1" applyAlignment="1">
      <alignment horizontal="center" vertical="center" wrapText="1"/>
    </xf>
    <xf numFmtId="0" fontId="90" fillId="0" borderId="5" xfId="351" applyFont="1" applyBorder="1" applyAlignment="1">
      <alignment horizontal="center" vertical="center" wrapText="1"/>
    </xf>
    <xf numFmtId="0" fontId="121" fillId="0" borderId="0" xfId="0" applyFont="1" applyAlignment="1">
      <alignment horizontal="center"/>
    </xf>
    <xf numFmtId="0" fontId="120" fillId="0" borderId="0" xfId="0" applyFont="1" applyAlignment="1">
      <alignment horizontal="right" vertical="top" wrapText="1"/>
    </xf>
    <xf numFmtId="0" fontId="94" fillId="0" borderId="0" xfId="0" applyFont="1" applyAlignment="1">
      <alignment horizontal="center" wrapText="1"/>
    </xf>
    <xf numFmtId="0" fontId="120" fillId="0" borderId="3" xfId="0" applyFont="1" applyBorder="1" applyAlignment="1">
      <alignment horizontal="center" vertical="center" wrapText="1"/>
    </xf>
    <xf numFmtId="0" fontId="120" fillId="0" borderId="10" xfId="0" applyFont="1" applyBorder="1" applyAlignment="1">
      <alignment horizontal="center" vertical="center" wrapText="1"/>
    </xf>
    <xf numFmtId="0" fontId="120" fillId="0" borderId="6" xfId="0" applyFont="1" applyBorder="1" applyAlignment="1">
      <alignment horizontal="center" vertical="center" wrapText="1"/>
    </xf>
    <xf numFmtId="0" fontId="120" fillId="0" borderId="4" xfId="0" applyFont="1" applyBorder="1" applyAlignment="1">
      <alignment horizontal="center" vertical="center"/>
    </xf>
    <xf numFmtId="0" fontId="120" fillId="0" borderId="5" xfId="0" applyFont="1" applyBorder="1" applyAlignment="1">
      <alignment horizontal="center" vertical="center"/>
    </xf>
    <xf numFmtId="0" fontId="120" fillId="0" borderId="0" xfId="0" applyFont="1" applyFill="1" applyBorder="1" applyAlignment="1">
      <alignment horizontal="left" wrapText="1"/>
    </xf>
    <xf numFmtId="0" fontId="121" fillId="0" borderId="0" xfId="0" applyFont="1" applyAlignment="1">
      <alignment horizontal="center" vertical="center"/>
    </xf>
    <xf numFmtId="0" fontId="120" fillId="0" borderId="0" xfId="0" applyFont="1" applyFill="1" applyBorder="1" applyAlignment="1"/>
    <xf numFmtId="0" fontId="0" fillId="0" borderId="0" xfId="0" applyAlignment="1"/>
    <xf numFmtId="0" fontId="120" fillId="0" borderId="0" xfId="0" applyFont="1" applyBorder="1" applyAlignment="1"/>
    <xf numFmtId="0" fontId="0" fillId="0" borderId="0" xfId="0" applyBorder="1" applyAlignment="1"/>
    <xf numFmtId="0" fontId="118" fillId="0" borderId="0" xfId="1" applyFont="1" applyBorder="1" applyAlignment="1">
      <alignment horizontal="left" vertical="center" wrapText="1"/>
    </xf>
    <xf numFmtId="0" fontId="98" fillId="0" borderId="0" xfId="12" applyFont="1" applyAlignment="1">
      <alignment horizontal="left"/>
    </xf>
    <xf numFmtId="0" fontId="91" fillId="0" borderId="0" xfId="0" applyFont="1" applyAlignment="1">
      <alignment horizontal="left"/>
    </xf>
    <xf numFmtId="0" fontId="98" fillId="0" borderId="53" xfId="12" applyFont="1" applyBorder="1" applyAlignment="1">
      <alignment horizontal="center" vertical="center"/>
    </xf>
    <xf numFmtId="0" fontId="98" fillId="0" borderId="52" xfId="12" applyFont="1" applyBorder="1" applyAlignment="1">
      <alignment horizontal="center" vertical="center"/>
    </xf>
    <xf numFmtId="0" fontId="98" fillId="0" borderId="54" xfId="12" applyFont="1" applyBorder="1" applyAlignment="1">
      <alignment horizontal="center" vertical="center" wrapText="1"/>
    </xf>
    <xf numFmtId="0" fontId="98" fillId="0" borderId="55" xfId="12" applyFont="1" applyBorder="1" applyAlignment="1">
      <alignment horizontal="center" vertical="center" wrapText="1"/>
    </xf>
    <xf numFmtId="0" fontId="98" fillId="0" borderId="26" xfId="12" applyFont="1" applyBorder="1" applyAlignment="1">
      <alignment horizontal="center" vertical="center"/>
    </xf>
    <xf numFmtId="0" fontId="98" fillId="0" borderId="28" xfId="12" applyFont="1" applyBorder="1" applyAlignment="1">
      <alignment horizontal="center" vertical="center"/>
    </xf>
    <xf numFmtId="0" fontId="89" fillId="0" borderId="0" xfId="12" applyFont="1" applyAlignment="1">
      <alignment horizontal="right" vertical="top" wrapText="1"/>
    </xf>
    <xf numFmtId="0" fontId="101" fillId="0" borderId="0" xfId="12" applyFont="1" applyAlignment="1">
      <alignment horizontal="center"/>
    </xf>
    <xf numFmtId="0" fontId="101" fillId="0" borderId="0" xfId="13" applyFont="1" applyAlignment="1">
      <alignment horizontal="center" vertical="center" wrapText="1"/>
    </xf>
    <xf numFmtId="0" fontId="101" fillId="0" borderId="0" xfId="13" applyFont="1" applyAlignment="1">
      <alignment horizontal="center" vertical="center"/>
    </xf>
    <xf numFmtId="0" fontId="97" fillId="0" borderId="0" xfId="12" applyFont="1" applyAlignment="1">
      <alignment horizontal="center"/>
    </xf>
    <xf numFmtId="0" fontId="120" fillId="0" borderId="17" xfId="332" applyFont="1" applyBorder="1" applyAlignment="1">
      <alignment horizontal="center" vertical="center" wrapText="1"/>
    </xf>
    <xf numFmtId="0" fontId="120" fillId="0" borderId="18" xfId="332" applyFont="1" applyBorder="1" applyAlignment="1">
      <alignment horizontal="center" vertical="center" wrapText="1"/>
    </xf>
    <xf numFmtId="0" fontId="120" fillId="0" borderId="19" xfId="332" applyFont="1" applyBorder="1" applyAlignment="1">
      <alignment horizontal="center" vertical="center" wrapText="1"/>
    </xf>
    <xf numFmtId="2" fontId="12" fillId="2" borderId="92" xfId="332" applyNumberFormat="1" applyFill="1" applyBorder="1" applyAlignment="1">
      <alignment horizontal="center" vertical="center"/>
    </xf>
    <xf numFmtId="2" fontId="12" fillId="2" borderId="10" xfId="332" applyNumberFormat="1" applyFill="1" applyBorder="1" applyAlignment="1">
      <alignment horizontal="center" vertical="center"/>
    </xf>
    <xf numFmtId="2" fontId="12" fillId="2" borderId="6" xfId="332" applyNumberFormat="1" applyFill="1" applyBorder="1" applyAlignment="1">
      <alignment horizontal="center" vertical="center"/>
    </xf>
    <xf numFmtId="0" fontId="0" fillId="0" borderId="0" xfId="12" applyFont="1" applyAlignment="1">
      <alignment horizontal="left" vertical="top" wrapText="1"/>
    </xf>
    <xf numFmtId="0" fontId="160" fillId="0" borderId="0" xfId="332" applyFont="1" applyAlignment="1">
      <alignment horizontal="center" wrapText="1"/>
    </xf>
    <xf numFmtId="0" fontId="160" fillId="0" borderId="0" xfId="24" applyFont="1" applyAlignment="1">
      <alignment wrapText="1"/>
    </xf>
    <xf numFmtId="0" fontId="158" fillId="0" borderId="0" xfId="332" applyFont="1" applyAlignment="1">
      <alignment horizontal="center"/>
    </xf>
    <xf numFmtId="0" fontId="0" fillId="0" borderId="0" xfId="0" applyFont="1" applyAlignment="1"/>
    <xf numFmtId="0" fontId="12" fillId="0" borderId="17" xfId="332" applyBorder="1" applyAlignment="1">
      <alignment horizontal="center"/>
    </xf>
    <xf numFmtId="0" fontId="12" fillId="0" borderId="18" xfId="332" applyBorder="1" applyAlignment="1">
      <alignment horizontal="center"/>
    </xf>
    <xf numFmtId="0" fontId="12" fillId="0" borderId="19" xfId="332" applyBorder="1" applyAlignment="1">
      <alignment horizontal="center"/>
    </xf>
    <xf numFmtId="0" fontId="162" fillId="0" borderId="71" xfId="332" applyFont="1" applyBorder="1" applyAlignment="1">
      <alignment horizontal="center" vertical="center" wrapText="1"/>
    </xf>
    <xf numFmtId="0" fontId="162" fillId="0" borderId="81" xfId="332" applyFont="1" applyBorder="1" applyAlignment="1">
      <alignment horizontal="center" vertical="center" wrapText="1"/>
    </xf>
    <xf numFmtId="0" fontId="162" fillId="0" borderId="1" xfId="332" applyFont="1" applyBorder="1" applyAlignment="1">
      <alignment horizontal="center" vertical="center" wrapText="1"/>
    </xf>
    <xf numFmtId="0" fontId="162" fillId="0" borderId="12" xfId="332" applyFont="1" applyBorder="1" applyAlignment="1">
      <alignment horizontal="center" vertical="center" wrapText="1"/>
    </xf>
    <xf numFmtId="0" fontId="162" fillId="0" borderId="79" xfId="332" applyFont="1" applyBorder="1" applyAlignment="1">
      <alignment horizontal="center" vertical="center" wrapText="1"/>
    </xf>
    <xf numFmtId="0" fontId="162" fillId="0" borderId="11" xfId="332" applyFont="1" applyBorder="1" applyAlignment="1">
      <alignment horizontal="center" vertical="center" wrapText="1"/>
    </xf>
    <xf numFmtId="0" fontId="162" fillId="0" borderId="21" xfId="332" applyFont="1" applyBorder="1" applyAlignment="1">
      <alignment horizontal="center" vertical="center" wrapText="1"/>
    </xf>
    <xf numFmtId="0" fontId="162" fillId="0" borderId="64" xfId="332" applyFont="1" applyBorder="1" applyAlignment="1">
      <alignment horizontal="center" vertical="center" wrapText="1"/>
    </xf>
    <xf numFmtId="0" fontId="15" fillId="0" borderId="0" xfId="12" applyFont="1" applyAlignment="1">
      <alignment horizontal="left" vertical="top" wrapText="1"/>
    </xf>
    <xf numFmtId="0" fontId="120" fillId="0" borderId="0" xfId="12" applyFont="1" applyAlignment="1">
      <alignment horizontal="left" wrapText="1"/>
    </xf>
    <xf numFmtId="0" fontId="127" fillId="0" borderId="0" xfId="1" applyFont="1" applyAlignment="1">
      <alignment horizontal="center" wrapText="1"/>
    </xf>
    <xf numFmtId="0" fontId="120" fillId="0" borderId="25" xfId="1" applyFont="1" applyBorder="1" applyAlignment="1">
      <alignment horizontal="center" vertical="center" wrapText="1"/>
    </xf>
    <xf numFmtId="0" fontId="120" fillId="0" borderId="75" xfId="1" applyFont="1" applyBorder="1" applyAlignment="1">
      <alignment horizontal="center" vertical="center" wrapText="1"/>
    </xf>
    <xf numFmtId="0" fontId="120" fillId="0" borderId="24" xfId="1" applyFont="1" applyBorder="1" applyAlignment="1">
      <alignment horizontal="center" wrapText="1"/>
    </xf>
    <xf numFmtId="0" fontId="120" fillId="0" borderId="27" xfId="1" applyFont="1" applyBorder="1" applyAlignment="1">
      <alignment horizontal="center"/>
    </xf>
    <xf numFmtId="0" fontId="120" fillId="0" borderId="0" xfId="12" applyFont="1" applyAlignment="1">
      <alignment horizontal="right" vertical="top" wrapText="1"/>
    </xf>
    <xf numFmtId="49" fontId="140" fillId="0" borderId="2" xfId="0" applyNumberFormat="1" applyFont="1" applyBorder="1" applyAlignment="1">
      <alignment horizontal="left"/>
    </xf>
    <xf numFmtId="0" fontId="152" fillId="0" borderId="0" xfId="0" applyFont="1" applyFill="1" applyAlignment="1">
      <alignment horizontal="center" vertical="top" wrapText="1"/>
    </xf>
    <xf numFmtId="49" fontId="140" fillId="0" borderId="4" xfId="0" applyNumberFormat="1" applyFont="1" applyBorder="1" applyAlignment="1">
      <alignment horizontal="left" vertical="center" wrapText="1"/>
    </xf>
    <xf numFmtId="49" fontId="140" fillId="0" borderId="5" xfId="0" applyNumberFormat="1" applyFont="1" applyBorder="1" applyAlignment="1">
      <alignment horizontal="left" vertical="center" wrapText="1"/>
    </xf>
    <xf numFmtId="49" fontId="140" fillId="0" borderId="2" xfId="0" applyNumberFormat="1" applyFont="1" applyBorder="1" applyAlignment="1">
      <alignment horizontal="left" vertical="center" wrapText="1"/>
    </xf>
    <xf numFmtId="49" fontId="155" fillId="0" borderId="4" xfId="0" applyNumberFormat="1" applyFont="1" applyBorder="1" applyAlignment="1">
      <alignment horizontal="left" vertical="center" wrapText="1"/>
    </xf>
    <xf numFmtId="49" fontId="155" fillId="0" borderId="5" xfId="0" applyNumberFormat="1" applyFont="1" applyBorder="1" applyAlignment="1">
      <alignment horizontal="left" vertical="center" wrapText="1"/>
    </xf>
    <xf numFmtId="0" fontId="155" fillId="0" borderId="4" xfId="0" applyNumberFormat="1" applyFont="1" applyBorder="1" applyAlignment="1">
      <alignment horizontal="left" vertical="center" wrapText="1"/>
    </xf>
    <xf numFmtId="0" fontId="155" fillId="0" borderId="5" xfId="0" applyNumberFormat="1" applyFont="1" applyBorder="1" applyAlignment="1">
      <alignment horizontal="left" vertical="center" wrapText="1"/>
    </xf>
    <xf numFmtId="0" fontId="155" fillId="0" borderId="4" xfId="415" applyNumberFormat="1" applyFont="1" applyFill="1" applyBorder="1" applyAlignment="1">
      <alignment horizontal="left" vertical="center" wrapText="1"/>
    </xf>
    <xf numFmtId="0" fontId="155" fillId="0" borderId="5" xfId="415" applyNumberFormat="1" applyFont="1" applyFill="1" applyBorder="1" applyAlignment="1">
      <alignment horizontal="left" vertical="center" wrapText="1"/>
    </xf>
    <xf numFmtId="0" fontId="140" fillId="0" borderId="4" xfId="0" applyNumberFormat="1" applyFont="1" applyBorder="1" applyAlignment="1">
      <alignment horizontal="left" vertical="center" wrapText="1"/>
    </xf>
    <xf numFmtId="0" fontId="140" fillId="0" borderId="5" xfId="0" applyNumberFormat="1" applyFont="1" applyBorder="1" applyAlignment="1">
      <alignment horizontal="left" vertical="center" wrapText="1"/>
    </xf>
    <xf numFmtId="0" fontId="120" fillId="0" borderId="1" xfId="0" applyFont="1" applyFill="1" applyBorder="1" applyAlignment="1">
      <alignment horizontal="left" vertical="center"/>
    </xf>
    <xf numFmtId="49" fontId="120" fillId="0" borderId="2" xfId="0" applyNumberFormat="1" applyFont="1" applyBorder="1" applyAlignment="1">
      <alignment horizontal="center" vertical="center" wrapText="1"/>
    </xf>
    <xf numFmtId="0" fontId="15" fillId="0" borderId="4" xfId="0" applyFont="1" applyBorder="1" applyAlignment="1">
      <alignment horizontal="center"/>
    </xf>
    <xf numFmtId="0" fontId="15" fillId="0" borderId="14" xfId="0" applyFont="1" applyBorder="1" applyAlignment="1">
      <alignment horizontal="center"/>
    </xf>
    <xf numFmtId="0" fontId="15" fillId="0" borderId="5" xfId="0" applyFont="1" applyBorder="1" applyAlignment="1">
      <alignment horizontal="center"/>
    </xf>
    <xf numFmtId="0" fontId="140" fillId="0" borderId="4" xfId="0" applyNumberFormat="1" applyFont="1" applyBorder="1" applyAlignment="1">
      <alignment vertical="center" wrapText="1"/>
    </xf>
    <xf numFmtId="0" fontId="140" fillId="0" borderId="5" xfId="0" applyNumberFormat="1" applyFont="1" applyBorder="1" applyAlignment="1">
      <alignment vertical="center" wrapText="1"/>
    </xf>
    <xf numFmtId="0" fontId="120" fillId="0" borderId="2" xfId="0" applyFont="1" applyFill="1" applyBorder="1" applyAlignment="1">
      <alignment horizontal="center" vertical="center"/>
    </xf>
    <xf numFmtId="0" fontId="120" fillId="0" borderId="0" xfId="0" applyFont="1" applyAlignment="1"/>
    <xf numFmtId="0" fontId="158" fillId="0" borderId="0" xfId="0" applyFont="1" applyAlignment="1"/>
    <xf numFmtId="4" fontId="155" fillId="21" borderId="4" xfId="0" applyNumberFormat="1" applyFont="1" applyFill="1" applyBorder="1" applyAlignment="1">
      <alignment horizontal="center" vertical="center"/>
    </xf>
    <xf numFmtId="4" fontId="155" fillId="21" borderId="14" xfId="0" applyNumberFormat="1" applyFont="1" applyFill="1" applyBorder="1" applyAlignment="1">
      <alignment horizontal="center" vertical="center"/>
    </xf>
    <xf numFmtId="4" fontId="155" fillId="21" borderId="5" xfId="0" applyNumberFormat="1" applyFont="1" applyFill="1" applyBorder="1" applyAlignment="1">
      <alignment horizontal="center" vertical="center"/>
    </xf>
    <xf numFmtId="49" fontId="140" fillId="0" borderId="2" xfId="0" applyNumberFormat="1" applyFont="1" applyBorder="1" applyAlignment="1">
      <alignment horizontal="left" vertical="top" wrapText="1"/>
    </xf>
    <xf numFmtId="0" fontId="120" fillId="0" borderId="3" xfId="0" applyFont="1" applyFill="1" applyBorder="1" applyAlignment="1">
      <alignment horizontal="center" vertical="center" wrapText="1"/>
    </xf>
    <xf numFmtId="0" fontId="120" fillId="0" borderId="6" xfId="0" applyFont="1" applyFill="1" applyBorder="1" applyAlignment="1">
      <alignment horizontal="center" vertical="center" wrapText="1"/>
    </xf>
    <xf numFmtId="0" fontId="124" fillId="0" borderId="0" xfId="12" applyFont="1" applyAlignment="1"/>
    <xf numFmtId="0" fontId="159" fillId="0" borderId="0" xfId="0" applyFont="1" applyAlignment="1"/>
    <xf numFmtId="49" fontId="154" fillId="0" borderId="4" xfId="0" applyNumberFormat="1" applyFont="1" applyBorder="1" applyAlignment="1">
      <alignment horizontal="center" vertical="center" textRotation="90" wrapText="1"/>
    </xf>
    <xf numFmtId="0" fontId="120" fillId="0" borderId="3" xfId="0" applyNumberFormat="1" applyFont="1" applyBorder="1" applyAlignment="1">
      <alignment horizontal="center" vertical="center" wrapText="1"/>
    </xf>
    <xf numFmtId="0" fontId="120" fillId="0" borderId="10" xfId="0" applyNumberFormat="1" applyFont="1" applyBorder="1" applyAlignment="1">
      <alignment horizontal="center" vertical="center" wrapText="1"/>
    </xf>
    <xf numFmtId="0" fontId="120" fillId="0" borderId="6" xfId="0" applyNumberFormat="1" applyFont="1" applyBorder="1" applyAlignment="1">
      <alignment horizontal="center" vertical="center" wrapText="1"/>
    </xf>
    <xf numFmtId="49" fontId="140" fillId="0" borderId="2" xfId="0" applyNumberFormat="1" applyFont="1" applyBorder="1" applyAlignment="1">
      <alignment horizontal="left" vertical="top"/>
    </xf>
    <xf numFmtId="49" fontId="140" fillId="0" borderId="4" xfId="0" applyNumberFormat="1" applyFont="1" applyBorder="1" applyAlignment="1">
      <alignment horizontal="left" vertical="top" wrapText="1"/>
    </xf>
    <xf numFmtId="49" fontId="140" fillId="0" borderId="5" xfId="0" applyNumberFormat="1" applyFont="1" applyBorder="1" applyAlignment="1">
      <alignment horizontal="left" vertical="top" wrapText="1"/>
    </xf>
    <xf numFmtId="49" fontId="155" fillId="0" borderId="2" xfId="0" applyNumberFormat="1" applyFont="1" applyBorder="1" applyAlignment="1">
      <alignment horizontal="left" vertical="top" wrapText="1"/>
    </xf>
    <xf numFmtId="0" fontId="120" fillId="0" borderId="0" xfId="12" applyFont="1" applyAlignment="1">
      <alignment horizontal="left" vertical="top" wrapText="1"/>
    </xf>
    <xf numFmtId="0" fontId="120" fillId="2" borderId="0" xfId="5" applyNumberFormat="1" applyFont="1" applyFill="1" applyAlignment="1">
      <alignment horizontal="center" wrapText="1"/>
    </xf>
    <xf numFmtId="0" fontId="15" fillId="2" borderId="0" xfId="5" applyNumberFormat="1" applyFont="1" applyFill="1" applyAlignment="1">
      <alignment horizontal="center"/>
    </xf>
    <xf numFmtId="0" fontId="150" fillId="2" borderId="0" xfId="5" applyNumberFormat="1" applyFont="1" applyFill="1" applyBorder="1" applyAlignment="1"/>
    <xf numFmtId="0" fontId="121" fillId="2" borderId="76" xfId="5" applyNumberFormat="1" applyFont="1" applyFill="1" applyBorder="1" applyAlignment="1">
      <alignment horizontal="center" vertical="center" wrapText="1"/>
    </xf>
    <xf numFmtId="0" fontId="121" fillId="2" borderId="62" xfId="5" applyNumberFormat="1" applyFont="1" applyFill="1" applyBorder="1" applyAlignment="1">
      <alignment horizontal="center" vertical="center" wrapText="1"/>
    </xf>
    <xf numFmtId="0" fontId="121" fillId="2" borderId="70" xfId="5" applyNumberFormat="1" applyFont="1" applyFill="1" applyBorder="1" applyAlignment="1">
      <alignment horizontal="center" vertical="center" wrapText="1"/>
    </xf>
    <xf numFmtId="0" fontId="121" fillId="2" borderId="76" xfId="21" applyFont="1" applyFill="1" applyBorder="1" applyAlignment="1">
      <alignment horizontal="center" vertical="center" wrapText="1"/>
    </xf>
    <xf numFmtId="0" fontId="121" fillId="2" borderId="62" xfId="21" applyFont="1" applyFill="1" applyBorder="1" applyAlignment="1">
      <alignment horizontal="center" vertical="center" wrapText="1"/>
    </xf>
    <xf numFmtId="0" fontId="121" fillId="2" borderId="70" xfId="21" applyFont="1" applyFill="1" applyBorder="1" applyAlignment="1">
      <alignment horizontal="center" vertical="center" wrapText="1"/>
    </xf>
    <xf numFmtId="0" fontId="120" fillId="0" borderId="0" xfId="5" applyNumberFormat="1" applyFont="1" applyFill="1" applyAlignment="1"/>
    <xf numFmtId="0" fontId="15" fillId="2" borderId="3" xfId="5" applyNumberFormat="1" applyFont="1" applyFill="1" applyBorder="1" applyAlignment="1">
      <alignment horizontal="center" vertical="center" wrapText="1"/>
    </xf>
    <xf numFmtId="0" fontId="15" fillId="2" borderId="10" xfId="5" applyNumberFormat="1" applyFont="1" applyFill="1" applyBorder="1" applyAlignment="1">
      <alignment horizontal="center" vertical="center" wrapText="1"/>
    </xf>
    <xf numFmtId="0" fontId="15" fillId="2" borderId="49" xfId="5" applyNumberFormat="1" applyFont="1" applyFill="1" applyBorder="1" applyAlignment="1">
      <alignment horizontal="center" vertical="center" wrapText="1"/>
    </xf>
    <xf numFmtId="0" fontId="15" fillId="2" borderId="46" xfId="5" applyNumberFormat="1" applyFont="1" applyFill="1" applyBorder="1" applyAlignment="1">
      <alignment horizontal="center" vertical="center" wrapText="1"/>
    </xf>
    <xf numFmtId="0" fontId="15" fillId="2" borderId="79" xfId="5" applyNumberFormat="1" applyFont="1" applyFill="1" applyBorder="1" applyAlignment="1">
      <alignment horizontal="center" vertical="center" wrapText="1"/>
    </xf>
    <xf numFmtId="0" fontId="15" fillId="2" borderId="81" xfId="5" applyNumberFormat="1" applyFont="1" applyFill="1" applyBorder="1" applyAlignment="1">
      <alignment horizontal="center" vertical="center" wrapText="1"/>
    </xf>
    <xf numFmtId="0" fontId="15" fillId="2" borderId="11" xfId="5" applyNumberFormat="1" applyFont="1" applyFill="1" applyBorder="1" applyAlignment="1">
      <alignment horizontal="center" vertical="center" wrapText="1"/>
    </xf>
    <xf numFmtId="0" fontId="15" fillId="2" borderId="12" xfId="5" applyNumberFormat="1" applyFont="1" applyFill="1" applyBorder="1" applyAlignment="1">
      <alignment horizontal="center" vertical="center" wrapText="1"/>
    </xf>
    <xf numFmtId="0" fontId="15" fillId="2" borderId="71" xfId="5" applyNumberFormat="1" applyFont="1" applyFill="1" applyBorder="1" applyAlignment="1">
      <alignment horizontal="center" vertical="center" wrapText="1"/>
    </xf>
    <xf numFmtId="0" fontId="15" fillId="2" borderId="82" xfId="5" applyNumberFormat="1" applyFont="1" applyFill="1" applyBorder="1" applyAlignment="1">
      <alignment horizontal="center" vertical="center" wrapText="1"/>
    </xf>
    <xf numFmtId="0" fontId="15" fillId="2" borderId="1" xfId="5" applyNumberFormat="1" applyFont="1" applyFill="1" applyBorder="1" applyAlignment="1">
      <alignment horizontal="center" vertical="center" wrapText="1"/>
    </xf>
    <xf numFmtId="0" fontId="15" fillId="2" borderId="73" xfId="5" applyNumberFormat="1" applyFont="1" applyFill="1" applyBorder="1" applyAlignment="1">
      <alignment horizontal="center" vertical="center" wrapText="1"/>
    </xf>
    <xf numFmtId="0" fontId="15" fillId="2" borderId="83" xfId="5" applyNumberFormat="1" applyFont="1" applyFill="1" applyBorder="1" applyAlignment="1">
      <alignment horizontal="center" vertical="center" wrapText="1"/>
    </xf>
    <xf numFmtId="0" fontId="15" fillId="2" borderId="74" xfId="5" applyNumberFormat="1" applyFont="1" applyFill="1" applyBorder="1" applyAlignment="1">
      <alignment horizontal="center" vertical="center" wrapText="1"/>
    </xf>
    <xf numFmtId="0" fontId="15" fillId="2" borderId="80" xfId="5" applyFont="1" applyFill="1" applyBorder="1" applyAlignment="1">
      <alignment horizontal="center" vertical="center" wrapText="1"/>
    </xf>
    <xf numFmtId="0" fontId="15" fillId="2" borderId="47" xfId="5" applyFont="1" applyFill="1" applyBorder="1" applyAlignment="1">
      <alignment horizontal="center" vertical="center" wrapText="1"/>
    </xf>
    <xf numFmtId="0" fontId="15" fillId="2" borderId="3" xfId="5" applyNumberFormat="1" applyFont="1" applyFill="1" applyBorder="1" applyAlignment="1">
      <alignment horizontal="center" vertical="center" textRotation="90" wrapText="1"/>
    </xf>
    <xf numFmtId="0" fontId="15" fillId="2" borderId="10" xfId="5" applyNumberFormat="1" applyFont="1" applyFill="1" applyBorder="1" applyAlignment="1">
      <alignment horizontal="center" vertical="center" textRotation="90" wrapText="1"/>
    </xf>
    <xf numFmtId="0" fontId="91" fillId="0" borderId="3" xfId="1" applyFont="1" applyBorder="1" applyAlignment="1">
      <alignment horizontal="center" vertical="center" wrapText="1"/>
    </xf>
    <xf numFmtId="0" fontId="91" fillId="0" borderId="10" xfId="1" applyFont="1" applyBorder="1" applyAlignment="1">
      <alignment horizontal="center" vertical="center" wrapText="1"/>
    </xf>
    <xf numFmtId="0" fontId="91" fillId="0" borderId="6" xfId="1" applyFont="1" applyBorder="1" applyAlignment="1">
      <alignment horizontal="center" vertical="center" wrapText="1"/>
    </xf>
    <xf numFmtId="0" fontId="91" fillId="0" borderId="0" xfId="1" applyFont="1" applyAlignment="1">
      <alignment horizontal="right" vertical="top" wrapText="1"/>
    </xf>
    <xf numFmtId="0" fontId="93" fillId="0" borderId="0" xfId="1" applyFont="1" applyAlignment="1">
      <alignment horizontal="center"/>
    </xf>
    <xf numFmtId="0" fontId="105" fillId="0" borderId="0" xfId="1" applyFont="1" applyAlignment="1">
      <alignment horizontal="center" wrapText="1"/>
    </xf>
    <xf numFmtId="0" fontId="105" fillId="0" borderId="0" xfId="1" applyFont="1" applyBorder="1" applyAlignment="1">
      <alignment horizontal="center"/>
    </xf>
    <xf numFmtId="0" fontId="91" fillId="0" borderId="4" xfId="1" applyFont="1" applyBorder="1" applyAlignment="1">
      <alignment horizontal="center" vertical="center" wrapText="1"/>
    </xf>
    <xf numFmtId="0" fontId="91" fillId="0" borderId="5" xfId="1" applyFont="1" applyBorder="1" applyAlignment="1">
      <alignment horizontal="center" vertical="center" wrapText="1"/>
    </xf>
    <xf numFmtId="0" fontId="91" fillId="0" borderId="3" xfId="1" applyFont="1" applyBorder="1" applyAlignment="1">
      <alignment horizontal="fill" vertical="center" wrapText="1"/>
    </xf>
    <xf numFmtId="0" fontId="91" fillId="0" borderId="10" xfId="1" applyFont="1" applyBorder="1" applyAlignment="1">
      <alignment horizontal="fill" vertical="center" wrapText="1"/>
    </xf>
    <xf numFmtId="0" fontId="91" fillId="0" borderId="6" xfId="1" applyFont="1" applyBorder="1" applyAlignment="1">
      <alignment horizontal="fill" vertical="center" wrapText="1"/>
    </xf>
    <xf numFmtId="165" fontId="91" fillId="0" borderId="3" xfId="356" applyFont="1" applyBorder="1" applyAlignment="1">
      <alignment horizontal="center" vertical="center" wrapText="1"/>
    </xf>
    <xf numFmtId="165" fontId="91" fillId="0" borderId="10" xfId="356" applyFont="1" applyBorder="1" applyAlignment="1">
      <alignment horizontal="center" vertical="center" wrapText="1"/>
    </xf>
    <xf numFmtId="165" fontId="91" fillId="0" borderId="6" xfId="356" applyFont="1" applyBorder="1" applyAlignment="1">
      <alignment horizontal="center" vertical="center" wrapText="1"/>
    </xf>
    <xf numFmtId="0" fontId="91" fillId="0" borderId="4" xfId="354" applyFont="1" applyBorder="1" applyAlignment="1">
      <alignment horizontal="center" vertical="center" wrapText="1"/>
    </xf>
    <xf numFmtId="0" fontId="91" fillId="0" borderId="5" xfId="354" applyFont="1" applyBorder="1" applyAlignment="1">
      <alignment horizontal="center" vertical="center" wrapText="1"/>
    </xf>
    <xf numFmtId="2" fontId="91" fillId="0" borderId="3" xfId="1" applyNumberFormat="1" applyFont="1" applyBorder="1" applyAlignment="1">
      <alignment horizontal="center" vertical="center" wrapText="1"/>
    </xf>
    <xf numFmtId="2" fontId="91" fillId="0" borderId="10" xfId="1" applyNumberFormat="1" applyFont="1" applyBorder="1" applyAlignment="1">
      <alignment horizontal="center" vertical="center" wrapText="1"/>
    </xf>
    <xf numFmtId="2" fontId="91" fillId="0" borderId="6" xfId="1" applyNumberFormat="1" applyFont="1" applyBorder="1" applyAlignment="1">
      <alignment horizontal="center" vertical="center" wrapText="1"/>
    </xf>
    <xf numFmtId="0" fontId="91" fillId="0" borderId="0" xfId="15" applyFont="1" applyAlignment="1">
      <alignment horizontal="right" wrapText="1"/>
    </xf>
    <xf numFmtId="0" fontId="91" fillId="0" borderId="9" xfId="0" applyNumberFormat="1" applyFont="1" applyBorder="1" applyAlignment="1">
      <alignment horizontal="left" wrapText="1"/>
    </xf>
    <xf numFmtId="0" fontId="89" fillId="0" borderId="0" xfId="15" applyFont="1" applyAlignment="1">
      <alignment horizontal="right"/>
    </xf>
    <xf numFmtId="0" fontId="103" fillId="0" borderId="0" xfId="0" applyFont="1" applyAlignment="1">
      <alignment horizontal="center" vertical="center" wrapText="1"/>
    </xf>
    <xf numFmtId="0" fontId="118" fillId="0" borderId="2" xfId="15" applyFont="1" applyBorder="1" applyAlignment="1">
      <alignment horizontal="center" vertical="center" wrapText="1"/>
    </xf>
    <xf numFmtId="0" fontId="118" fillId="0" borderId="0" xfId="15" applyFont="1" applyAlignment="1">
      <alignment horizontal="left" wrapText="1"/>
    </xf>
    <xf numFmtId="0" fontId="149" fillId="0" borderId="0" xfId="15" applyFont="1" applyAlignment="1">
      <alignment horizontal="center" wrapText="1"/>
    </xf>
    <xf numFmtId="0" fontId="149" fillId="0" borderId="0" xfId="15" applyFont="1" applyAlignment="1">
      <alignment horizontal="center"/>
    </xf>
    <xf numFmtId="0" fontId="120" fillId="0" borderId="0" xfId="15" applyFont="1" applyAlignment="1"/>
    <xf numFmtId="0" fontId="118" fillId="0" borderId="3" xfId="15" applyFont="1" applyBorder="1" applyAlignment="1">
      <alignment horizontal="center" vertical="center" wrapText="1"/>
    </xf>
    <xf numFmtId="0" fontId="118" fillId="0" borderId="6" xfId="15" applyFont="1" applyBorder="1" applyAlignment="1">
      <alignment horizontal="center" vertical="center" wrapText="1"/>
    </xf>
  </cellXfs>
  <cellStyles count="416">
    <cellStyle name="_BLR MTScenarioTable" xfId="25" xr:uid="{00000000-0005-0000-0000-000000000000}"/>
    <cellStyle name="_BLR MTScenarioTable 2" xfId="26" xr:uid="{00000000-0005-0000-0000-000001000000}"/>
    <cellStyle name="_BLR MTScenarioTable_Print Table" xfId="27" xr:uid="{00000000-0005-0000-0000-000002000000}"/>
    <cellStyle name="1 indent" xfId="28" xr:uid="{00000000-0005-0000-0000-000003000000}"/>
    <cellStyle name="2 indents" xfId="29" xr:uid="{00000000-0005-0000-0000-000004000000}"/>
    <cellStyle name="20% - Accent1 2" xfId="30" xr:uid="{00000000-0005-0000-0000-000005000000}"/>
    <cellStyle name="20% - Accent2 2" xfId="31" xr:uid="{00000000-0005-0000-0000-000006000000}"/>
    <cellStyle name="20% - Accent3 2" xfId="32" xr:uid="{00000000-0005-0000-0000-000007000000}"/>
    <cellStyle name="20% - Accent4 2" xfId="33" xr:uid="{00000000-0005-0000-0000-000008000000}"/>
    <cellStyle name="20% - Accent5 2" xfId="34" xr:uid="{00000000-0005-0000-0000-000009000000}"/>
    <cellStyle name="20% - Accent6 2" xfId="35" xr:uid="{00000000-0005-0000-0000-00000A000000}"/>
    <cellStyle name="20% - Акцент1 2" xfId="359" xr:uid="{00000000-0005-0000-0000-00000B000000}"/>
    <cellStyle name="20% - Акцент2 2" xfId="360" xr:uid="{00000000-0005-0000-0000-00000C000000}"/>
    <cellStyle name="20% - Акцент3 2" xfId="361" xr:uid="{00000000-0005-0000-0000-00000D000000}"/>
    <cellStyle name="20% - Акцент4 2" xfId="362" xr:uid="{00000000-0005-0000-0000-00000E000000}"/>
    <cellStyle name="20% - Акцент5 2" xfId="363" xr:uid="{00000000-0005-0000-0000-00000F000000}"/>
    <cellStyle name="20% - Акцент6 2" xfId="364" xr:uid="{00000000-0005-0000-0000-000010000000}"/>
    <cellStyle name="3 indents" xfId="36" xr:uid="{00000000-0005-0000-0000-000011000000}"/>
    <cellStyle name="4 indents" xfId="37" xr:uid="{00000000-0005-0000-0000-000012000000}"/>
    <cellStyle name="40% - Accent1 2" xfId="38" xr:uid="{00000000-0005-0000-0000-000013000000}"/>
    <cellStyle name="40% - Accent2 2" xfId="39" xr:uid="{00000000-0005-0000-0000-000014000000}"/>
    <cellStyle name="40% - Accent3 2" xfId="40" xr:uid="{00000000-0005-0000-0000-000015000000}"/>
    <cellStyle name="40% - Accent4 2" xfId="41" xr:uid="{00000000-0005-0000-0000-000016000000}"/>
    <cellStyle name="40% - Accent5 2" xfId="42" xr:uid="{00000000-0005-0000-0000-000017000000}"/>
    <cellStyle name="40% - Accent6 2" xfId="43" xr:uid="{00000000-0005-0000-0000-000018000000}"/>
    <cellStyle name="40% - Акцент1 2" xfId="365" xr:uid="{00000000-0005-0000-0000-000019000000}"/>
    <cellStyle name="40% - Акцент2 2" xfId="366" xr:uid="{00000000-0005-0000-0000-00001A000000}"/>
    <cellStyle name="40% - Акцент3 2" xfId="367" xr:uid="{00000000-0005-0000-0000-00001B000000}"/>
    <cellStyle name="40% - Акцент4 2" xfId="368" xr:uid="{00000000-0005-0000-0000-00001C000000}"/>
    <cellStyle name="40% - Акцент5 2" xfId="369" xr:uid="{00000000-0005-0000-0000-00001D000000}"/>
    <cellStyle name="40% - Акцент6 2" xfId="370" xr:uid="{00000000-0005-0000-0000-00001E000000}"/>
    <cellStyle name="5 indents" xfId="44" xr:uid="{00000000-0005-0000-0000-00001F000000}"/>
    <cellStyle name="60% - Accent1 2" xfId="45" xr:uid="{00000000-0005-0000-0000-000020000000}"/>
    <cellStyle name="60% - Accent2 2" xfId="46" xr:uid="{00000000-0005-0000-0000-000021000000}"/>
    <cellStyle name="60% - Accent3 2" xfId="47" xr:uid="{00000000-0005-0000-0000-000022000000}"/>
    <cellStyle name="60% - Accent4 2" xfId="48" xr:uid="{00000000-0005-0000-0000-000023000000}"/>
    <cellStyle name="60% - Accent5 2" xfId="49" xr:uid="{00000000-0005-0000-0000-000024000000}"/>
    <cellStyle name="60% - Accent6 2" xfId="50" xr:uid="{00000000-0005-0000-0000-000025000000}"/>
    <cellStyle name="60% - Акцент1 2" xfId="371" xr:uid="{00000000-0005-0000-0000-000026000000}"/>
    <cellStyle name="60% - Акцент2 2" xfId="372" xr:uid="{00000000-0005-0000-0000-000027000000}"/>
    <cellStyle name="60% - Акцент3 2" xfId="373" xr:uid="{00000000-0005-0000-0000-000028000000}"/>
    <cellStyle name="60% - Акцент4 2" xfId="374" xr:uid="{00000000-0005-0000-0000-000029000000}"/>
    <cellStyle name="60% - Акцент5 2" xfId="375" xr:uid="{00000000-0005-0000-0000-00002A000000}"/>
    <cellStyle name="60% - Акцент6 2" xfId="376" xr:uid="{00000000-0005-0000-0000-00002B000000}"/>
    <cellStyle name="Accent1 2" xfId="51" xr:uid="{00000000-0005-0000-0000-00002C000000}"/>
    <cellStyle name="Accent2 2" xfId="52" xr:uid="{00000000-0005-0000-0000-00002D000000}"/>
    <cellStyle name="Accent3 2" xfId="53" xr:uid="{00000000-0005-0000-0000-00002E000000}"/>
    <cellStyle name="Accent4 2" xfId="54" xr:uid="{00000000-0005-0000-0000-00002F000000}"/>
    <cellStyle name="Accent5 2" xfId="55" xr:uid="{00000000-0005-0000-0000-000030000000}"/>
    <cellStyle name="Accent6 2" xfId="56" xr:uid="{00000000-0005-0000-0000-000031000000}"/>
    <cellStyle name="Bad 2" xfId="57" xr:uid="{00000000-0005-0000-0000-000032000000}"/>
    <cellStyle name="Cabe‡alho 1" xfId="58" xr:uid="{00000000-0005-0000-0000-000033000000}"/>
    <cellStyle name="Cabe‡alho 2" xfId="59" xr:uid="{00000000-0005-0000-0000-000034000000}"/>
    <cellStyle name="Cabecera 1" xfId="60" xr:uid="{00000000-0005-0000-0000-000035000000}"/>
    <cellStyle name="Cabecera 2" xfId="61" xr:uid="{00000000-0005-0000-0000-000036000000}"/>
    <cellStyle name="Calculation 2" xfId="62" xr:uid="{00000000-0005-0000-0000-000037000000}"/>
    <cellStyle name="Check Cell 2" xfId="63" xr:uid="{00000000-0005-0000-0000-000038000000}"/>
    <cellStyle name="Comma 2" xfId="64" xr:uid="{00000000-0005-0000-0000-000039000000}"/>
    <cellStyle name="Comma 2 2" xfId="65" xr:uid="{00000000-0005-0000-0000-00003A000000}"/>
    <cellStyle name="Comma 2 3" xfId="66" xr:uid="{00000000-0005-0000-0000-00003B000000}"/>
    <cellStyle name="Comma 3" xfId="67" xr:uid="{00000000-0005-0000-0000-00003C000000}"/>
    <cellStyle name="Comma 3 2" xfId="68" xr:uid="{00000000-0005-0000-0000-00003D000000}"/>
    <cellStyle name="Comma 4" xfId="69" xr:uid="{00000000-0005-0000-0000-00003E000000}"/>
    <cellStyle name="Comma 4 2" xfId="70" xr:uid="{00000000-0005-0000-0000-00003F000000}"/>
    <cellStyle name="Comma 5" xfId="71" xr:uid="{00000000-0005-0000-0000-000040000000}"/>
    <cellStyle name="Comma 6" xfId="72" xr:uid="{00000000-0005-0000-0000-000041000000}"/>
    <cellStyle name="Comma 6 2" xfId="73" xr:uid="{00000000-0005-0000-0000-000042000000}"/>
    <cellStyle name="Comma 7" xfId="74" xr:uid="{00000000-0005-0000-0000-000043000000}"/>
    <cellStyle name="Comma 7 2" xfId="75" xr:uid="{00000000-0005-0000-0000-000044000000}"/>
    <cellStyle name="Comma 7 3" xfId="76" xr:uid="{00000000-0005-0000-0000-000045000000}"/>
    <cellStyle name="Comma 8" xfId="77" xr:uid="{00000000-0005-0000-0000-000046000000}"/>
    <cellStyle name="Comma 9" xfId="78" xr:uid="{00000000-0005-0000-0000-000047000000}"/>
    <cellStyle name="Comma0" xfId="79" xr:uid="{00000000-0005-0000-0000-000048000000}"/>
    <cellStyle name="Comma0 2" xfId="80" xr:uid="{00000000-0005-0000-0000-000049000000}"/>
    <cellStyle name="Comma0_Print Table" xfId="81" xr:uid="{00000000-0005-0000-0000-00004A000000}"/>
    <cellStyle name="Currency0" xfId="82" xr:uid="{00000000-0005-0000-0000-00004B000000}"/>
    <cellStyle name="Currency0 2" xfId="83" xr:uid="{00000000-0005-0000-0000-00004C000000}"/>
    <cellStyle name="Currency0_Print Table" xfId="84" xr:uid="{00000000-0005-0000-0000-00004D000000}"/>
    <cellStyle name="Data" xfId="85" xr:uid="{00000000-0005-0000-0000-00004E000000}"/>
    <cellStyle name="Date" xfId="86" xr:uid="{00000000-0005-0000-0000-00004F000000}"/>
    <cellStyle name="Euro" xfId="7" xr:uid="{00000000-0005-0000-0000-000050000000}"/>
    <cellStyle name="Euro 2" xfId="87" xr:uid="{00000000-0005-0000-0000-000051000000}"/>
    <cellStyle name="Excel.Chart" xfId="88" xr:uid="{00000000-0005-0000-0000-000052000000}"/>
    <cellStyle name="Explanatory Text 2" xfId="89" xr:uid="{00000000-0005-0000-0000-000053000000}"/>
    <cellStyle name="f‰H_x0010_‹Ëf‰h,ÿt$_x0018_è¸Wÿÿé&gt;Ëÿÿ÷Ç_x0001_" xfId="90" xr:uid="{00000000-0005-0000-0000-000054000000}"/>
    <cellStyle name="F2" xfId="91" xr:uid="{00000000-0005-0000-0000-000055000000}"/>
    <cellStyle name="F3" xfId="92" xr:uid="{00000000-0005-0000-0000-000056000000}"/>
    <cellStyle name="F4" xfId="93" xr:uid="{00000000-0005-0000-0000-000057000000}"/>
    <cellStyle name="F5" xfId="94" xr:uid="{00000000-0005-0000-0000-000058000000}"/>
    <cellStyle name="F5 - Style8" xfId="95" xr:uid="{00000000-0005-0000-0000-000059000000}"/>
    <cellStyle name="F6" xfId="96" xr:uid="{00000000-0005-0000-0000-00005A000000}"/>
    <cellStyle name="F6 - Style5" xfId="97" xr:uid="{00000000-0005-0000-0000-00005B000000}"/>
    <cellStyle name="F7" xfId="98" xr:uid="{00000000-0005-0000-0000-00005C000000}"/>
    <cellStyle name="F7 - Style7" xfId="99" xr:uid="{00000000-0005-0000-0000-00005D000000}"/>
    <cellStyle name="F8" xfId="100" xr:uid="{00000000-0005-0000-0000-00005E000000}"/>
    <cellStyle name="F8 - Style6" xfId="101" xr:uid="{00000000-0005-0000-0000-00005F000000}"/>
    <cellStyle name="facha" xfId="102" xr:uid="{00000000-0005-0000-0000-000060000000}"/>
    <cellStyle name="Fecha" xfId="103" xr:uid="{00000000-0005-0000-0000-000061000000}"/>
    <cellStyle name="Fijo" xfId="104" xr:uid="{00000000-0005-0000-0000-000062000000}"/>
    <cellStyle name="Fixed" xfId="105" xr:uid="{00000000-0005-0000-0000-000063000000}"/>
    <cellStyle name="fixed0 - Style4" xfId="106" xr:uid="{00000000-0005-0000-0000-000064000000}"/>
    <cellStyle name="Fixed1 - Style1" xfId="107" xr:uid="{00000000-0005-0000-0000-000065000000}"/>
    <cellStyle name="Fixed1 - Style2" xfId="108" xr:uid="{00000000-0005-0000-0000-000066000000}"/>
    <cellStyle name="Fixo" xfId="109" xr:uid="{00000000-0005-0000-0000-000067000000}"/>
    <cellStyle name="Good 2" xfId="110" xr:uid="{00000000-0005-0000-0000-000068000000}"/>
    <cellStyle name="Grey" xfId="111" xr:uid="{00000000-0005-0000-0000-000069000000}"/>
    <cellStyle name="Heading 1 2" xfId="112" xr:uid="{00000000-0005-0000-0000-00006A000000}"/>
    <cellStyle name="Heading 2 2" xfId="113" xr:uid="{00000000-0005-0000-0000-00006B000000}"/>
    <cellStyle name="Heading 3 2" xfId="114" xr:uid="{00000000-0005-0000-0000-00006C000000}"/>
    <cellStyle name="Heading 4 2" xfId="115" xr:uid="{00000000-0005-0000-0000-00006D000000}"/>
    <cellStyle name="HEADING1" xfId="116" xr:uid="{00000000-0005-0000-0000-00006E000000}"/>
    <cellStyle name="HEADING2" xfId="117" xr:uid="{00000000-0005-0000-0000-00006F000000}"/>
    <cellStyle name="Hipervínculo" xfId="118" xr:uid="{00000000-0005-0000-0000-000070000000}"/>
    <cellStyle name="Hipervínculo visitado" xfId="119" xr:uid="{00000000-0005-0000-0000-000071000000}"/>
    <cellStyle name="Hipervínculo_10-01-03 2003 2003 NUEVOS RON -NUEVOS INTERESES" xfId="120" xr:uid="{00000000-0005-0000-0000-000072000000}"/>
    <cellStyle name="Hyperlink seguido_NFGC_SPE_1995_2003" xfId="121" xr:uid="{00000000-0005-0000-0000-000073000000}"/>
    <cellStyle name="Hyperlink_Financing table" xfId="122" xr:uid="{00000000-0005-0000-0000-000074000000}"/>
    <cellStyle name="Îáû÷íûé_Table16" xfId="123" xr:uid="{00000000-0005-0000-0000-000075000000}"/>
    <cellStyle name="imf-one decimal" xfId="124" xr:uid="{00000000-0005-0000-0000-000076000000}"/>
    <cellStyle name="imf-zero decimal" xfId="125" xr:uid="{00000000-0005-0000-0000-000077000000}"/>
    <cellStyle name="Input [yellow]" xfId="126" xr:uid="{00000000-0005-0000-0000-000078000000}"/>
    <cellStyle name="Input 2" xfId="127" xr:uid="{00000000-0005-0000-0000-000079000000}"/>
    <cellStyle name="Input 3" xfId="128" xr:uid="{00000000-0005-0000-0000-00007A000000}"/>
    <cellStyle name="İzlenen Köprü" xfId="129" xr:uid="{00000000-0005-0000-0000-00007B000000}"/>
    <cellStyle name="jo[" xfId="130" xr:uid="{00000000-0005-0000-0000-00007C000000}"/>
    <cellStyle name="jo[ 2" xfId="131" xr:uid="{00000000-0005-0000-0000-00007D000000}"/>
    <cellStyle name="jo[_Print Table" xfId="132" xr:uid="{00000000-0005-0000-0000-00007E000000}"/>
    <cellStyle name="Köprü" xfId="133" xr:uid="{00000000-0005-0000-0000-00007F000000}"/>
    <cellStyle name="leftli - Style3" xfId="134" xr:uid="{00000000-0005-0000-0000-000080000000}"/>
    <cellStyle name="Linked Cell 2" xfId="135" xr:uid="{00000000-0005-0000-0000-000081000000}"/>
    <cellStyle name="Millares [0]_11.1.3. bis" xfId="136" xr:uid="{00000000-0005-0000-0000-000082000000}"/>
    <cellStyle name="Millares_11.1.3. bis" xfId="137" xr:uid="{00000000-0005-0000-0000-000083000000}"/>
    <cellStyle name="Milliers [0]_Feuil1" xfId="138" xr:uid="{00000000-0005-0000-0000-000084000000}"/>
    <cellStyle name="Milliers_Feuil1" xfId="139" xr:uid="{00000000-0005-0000-0000-000085000000}"/>
    <cellStyle name="Moeda [0]_A" xfId="140" xr:uid="{00000000-0005-0000-0000-000086000000}"/>
    <cellStyle name="Moeda_A" xfId="141" xr:uid="{00000000-0005-0000-0000-000087000000}"/>
    <cellStyle name="Moeda0" xfId="142" xr:uid="{00000000-0005-0000-0000-000088000000}"/>
    <cellStyle name="Moneda [0]_11.1.3. bis" xfId="143" xr:uid="{00000000-0005-0000-0000-000089000000}"/>
    <cellStyle name="Moneda_11.1.3. bis" xfId="144" xr:uid="{00000000-0005-0000-0000-00008A000000}"/>
    <cellStyle name="Monétaire [0]_Feuil1" xfId="145" xr:uid="{00000000-0005-0000-0000-00008B000000}"/>
    <cellStyle name="Monétaire_Feuil1" xfId="146" xr:uid="{00000000-0005-0000-0000-00008C000000}"/>
    <cellStyle name="Monetario" xfId="147" xr:uid="{00000000-0005-0000-0000-00008D000000}"/>
    <cellStyle name="Monetario0" xfId="148" xr:uid="{00000000-0005-0000-0000-00008E000000}"/>
    <cellStyle name="Money" xfId="149" xr:uid="{00000000-0005-0000-0000-00008F000000}"/>
    <cellStyle name="Neutral 2" xfId="150" xr:uid="{00000000-0005-0000-0000-000090000000}"/>
    <cellStyle name="Normal - Style1" xfId="151" xr:uid="{00000000-0005-0000-0000-000091000000}"/>
    <cellStyle name="Normal - Style2" xfId="152" xr:uid="{00000000-0005-0000-0000-000092000000}"/>
    <cellStyle name="Normal - Style3" xfId="153" xr:uid="{00000000-0005-0000-0000-000093000000}"/>
    <cellStyle name="Normal 10" xfId="154" xr:uid="{00000000-0005-0000-0000-000094000000}"/>
    <cellStyle name="Normal 10 2" xfId="155" xr:uid="{00000000-0005-0000-0000-000095000000}"/>
    <cellStyle name="Normal 10_Print Table" xfId="156" xr:uid="{00000000-0005-0000-0000-000096000000}"/>
    <cellStyle name="Normal 11" xfId="157" xr:uid="{00000000-0005-0000-0000-000097000000}"/>
    <cellStyle name="Normal 11 2" xfId="158" xr:uid="{00000000-0005-0000-0000-000098000000}"/>
    <cellStyle name="Normal 11 2 2" xfId="159" xr:uid="{00000000-0005-0000-0000-000099000000}"/>
    <cellStyle name="Normal 11 2_Print Table" xfId="160" xr:uid="{00000000-0005-0000-0000-00009A000000}"/>
    <cellStyle name="Normal 12" xfId="161" xr:uid="{00000000-0005-0000-0000-00009B000000}"/>
    <cellStyle name="Normal 13" xfId="162" xr:uid="{00000000-0005-0000-0000-00009C000000}"/>
    <cellStyle name="Normal 14" xfId="163" xr:uid="{00000000-0005-0000-0000-00009D000000}"/>
    <cellStyle name="Normal 15" xfId="164" xr:uid="{00000000-0005-0000-0000-00009E000000}"/>
    <cellStyle name="Normal 16" xfId="165" xr:uid="{00000000-0005-0000-0000-00009F000000}"/>
    <cellStyle name="Normal 17" xfId="166" xr:uid="{00000000-0005-0000-0000-0000A0000000}"/>
    <cellStyle name="Normal 18" xfId="167" xr:uid="{00000000-0005-0000-0000-0000A1000000}"/>
    <cellStyle name="Normal 18 2" xfId="168" xr:uid="{00000000-0005-0000-0000-0000A2000000}"/>
    <cellStyle name="Normal 18_Print Table" xfId="169" xr:uid="{00000000-0005-0000-0000-0000A3000000}"/>
    <cellStyle name="Normal 19" xfId="170" xr:uid="{00000000-0005-0000-0000-0000A4000000}"/>
    <cellStyle name="Normal 2" xfId="171" xr:uid="{00000000-0005-0000-0000-0000A5000000}"/>
    <cellStyle name="Normal 2 2" xfId="172" xr:uid="{00000000-0005-0000-0000-0000A6000000}"/>
    <cellStyle name="Normal 2 3" xfId="173" xr:uid="{00000000-0005-0000-0000-0000A7000000}"/>
    <cellStyle name="Normal 2 4" xfId="174" xr:uid="{00000000-0005-0000-0000-0000A8000000}"/>
    <cellStyle name="Normal 2_К осн.напр" xfId="175" xr:uid="{00000000-0005-0000-0000-0000A9000000}"/>
    <cellStyle name="Normal 20" xfId="176" xr:uid="{00000000-0005-0000-0000-0000AA000000}"/>
    <cellStyle name="Normal 21" xfId="177" xr:uid="{00000000-0005-0000-0000-0000AB000000}"/>
    <cellStyle name="Normal 22" xfId="178" xr:uid="{00000000-0005-0000-0000-0000AC000000}"/>
    <cellStyle name="Normal 23" xfId="179" xr:uid="{00000000-0005-0000-0000-0000AD000000}"/>
    <cellStyle name="Normal 24" xfId="180" xr:uid="{00000000-0005-0000-0000-0000AE000000}"/>
    <cellStyle name="Normal 25" xfId="181" xr:uid="{00000000-0005-0000-0000-0000AF000000}"/>
    <cellStyle name="Normal 26" xfId="182" xr:uid="{00000000-0005-0000-0000-0000B0000000}"/>
    <cellStyle name="Normal 27" xfId="183" xr:uid="{00000000-0005-0000-0000-0000B1000000}"/>
    <cellStyle name="Normal 28" xfId="184" xr:uid="{00000000-0005-0000-0000-0000B2000000}"/>
    <cellStyle name="Normal 29" xfId="185" xr:uid="{00000000-0005-0000-0000-0000B3000000}"/>
    <cellStyle name="Normal 3" xfId="186" xr:uid="{00000000-0005-0000-0000-0000B4000000}"/>
    <cellStyle name="Normal 3 2" xfId="187" xr:uid="{00000000-0005-0000-0000-0000B5000000}"/>
    <cellStyle name="Normal 3_Print Table" xfId="188" xr:uid="{00000000-0005-0000-0000-0000B6000000}"/>
    <cellStyle name="Normal 30" xfId="189" xr:uid="{00000000-0005-0000-0000-0000B7000000}"/>
    <cellStyle name="Normal 31" xfId="190" xr:uid="{00000000-0005-0000-0000-0000B8000000}"/>
    <cellStyle name="Normal 32" xfId="191" xr:uid="{00000000-0005-0000-0000-0000B9000000}"/>
    <cellStyle name="Normal 33" xfId="192" xr:uid="{00000000-0005-0000-0000-0000BA000000}"/>
    <cellStyle name="Normal 34" xfId="193" xr:uid="{00000000-0005-0000-0000-0000BB000000}"/>
    <cellStyle name="Normal 35" xfId="194" xr:uid="{00000000-0005-0000-0000-0000BC000000}"/>
    <cellStyle name="Normal 36" xfId="195" xr:uid="{00000000-0005-0000-0000-0000BD000000}"/>
    <cellStyle name="Normal 37" xfId="196" xr:uid="{00000000-0005-0000-0000-0000BE000000}"/>
    <cellStyle name="Normal 38" xfId="197" xr:uid="{00000000-0005-0000-0000-0000BF000000}"/>
    <cellStyle name="Normal 39" xfId="198" xr:uid="{00000000-0005-0000-0000-0000C0000000}"/>
    <cellStyle name="Normal 4" xfId="199" xr:uid="{00000000-0005-0000-0000-0000C1000000}"/>
    <cellStyle name="Normal 40" xfId="200" xr:uid="{00000000-0005-0000-0000-0000C2000000}"/>
    <cellStyle name="Normal 41" xfId="201" xr:uid="{00000000-0005-0000-0000-0000C3000000}"/>
    <cellStyle name="Normal 42" xfId="202" xr:uid="{00000000-0005-0000-0000-0000C4000000}"/>
    <cellStyle name="Normal 43" xfId="203" xr:uid="{00000000-0005-0000-0000-0000C5000000}"/>
    <cellStyle name="Normal 44" xfId="204" xr:uid="{00000000-0005-0000-0000-0000C6000000}"/>
    <cellStyle name="Normal 45" xfId="205" xr:uid="{00000000-0005-0000-0000-0000C7000000}"/>
    <cellStyle name="Normal 46" xfId="206" xr:uid="{00000000-0005-0000-0000-0000C8000000}"/>
    <cellStyle name="Normal 47" xfId="207" xr:uid="{00000000-0005-0000-0000-0000C9000000}"/>
    <cellStyle name="Normal 48" xfId="208" xr:uid="{00000000-0005-0000-0000-0000CA000000}"/>
    <cellStyle name="Normal 5" xfId="209" xr:uid="{00000000-0005-0000-0000-0000CB000000}"/>
    <cellStyle name="Normal 6" xfId="210" xr:uid="{00000000-0005-0000-0000-0000CC000000}"/>
    <cellStyle name="Normal 7" xfId="211" xr:uid="{00000000-0005-0000-0000-0000CD000000}"/>
    <cellStyle name="Normal 8" xfId="212" xr:uid="{00000000-0005-0000-0000-0000CE000000}"/>
    <cellStyle name="Normal 9" xfId="213" xr:uid="{00000000-0005-0000-0000-0000CF000000}"/>
    <cellStyle name="Normal_2009-05-07 - fiscal financing Q1 2" xfId="214" xr:uid="{00000000-0005-0000-0000-0000D0000000}"/>
    <cellStyle name="Note 2" xfId="215" xr:uid="{00000000-0005-0000-0000-0000D1000000}"/>
    <cellStyle name="Output 2" xfId="216" xr:uid="{00000000-0005-0000-0000-0000D2000000}"/>
    <cellStyle name="ParaBirimi [0]_2004_iller" xfId="217" xr:uid="{00000000-0005-0000-0000-0000D3000000}"/>
    <cellStyle name="ParaBirimi_2004_iller" xfId="218" xr:uid="{00000000-0005-0000-0000-0000D4000000}"/>
    <cellStyle name="Percen - Style1" xfId="219" xr:uid="{00000000-0005-0000-0000-0000D5000000}"/>
    <cellStyle name="Percent [2]" xfId="220" xr:uid="{00000000-0005-0000-0000-0000D6000000}"/>
    <cellStyle name="Percent [2] 2" xfId="221" xr:uid="{00000000-0005-0000-0000-0000D7000000}"/>
    <cellStyle name="Percent 10" xfId="222" xr:uid="{00000000-0005-0000-0000-0000D8000000}"/>
    <cellStyle name="Percent 11" xfId="223" xr:uid="{00000000-0005-0000-0000-0000D9000000}"/>
    <cellStyle name="Percent 12" xfId="224" xr:uid="{00000000-0005-0000-0000-0000DA000000}"/>
    <cellStyle name="Percent 13" xfId="225" xr:uid="{00000000-0005-0000-0000-0000DB000000}"/>
    <cellStyle name="Percent 14" xfId="226" xr:uid="{00000000-0005-0000-0000-0000DC000000}"/>
    <cellStyle name="Percent 14 2" xfId="227" xr:uid="{00000000-0005-0000-0000-0000DD000000}"/>
    <cellStyle name="Percent 15" xfId="228" xr:uid="{00000000-0005-0000-0000-0000DE000000}"/>
    <cellStyle name="Percent 15 2" xfId="229" xr:uid="{00000000-0005-0000-0000-0000DF000000}"/>
    <cellStyle name="Percent 16" xfId="230" xr:uid="{00000000-0005-0000-0000-0000E0000000}"/>
    <cellStyle name="Percent 16 2" xfId="231" xr:uid="{00000000-0005-0000-0000-0000E1000000}"/>
    <cellStyle name="Percent 17" xfId="232" xr:uid="{00000000-0005-0000-0000-0000E2000000}"/>
    <cellStyle name="Percent 17 2" xfId="233" xr:uid="{00000000-0005-0000-0000-0000E3000000}"/>
    <cellStyle name="Percent 17 3" xfId="234" xr:uid="{00000000-0005-0000-0000-0000E4000000}"/>
    <cellStyle name="Percent 18" xfId="235" xr:uid="{00000000-0005-0000-0000-0000E5000000}"/>
    <cellStyle name="Percent 18 2" xfId="236" xr:uid="{00000000-0005-0000-0000-0000E6000000}"/>
    <cellStyle name="Percent 18 3" xfId="237" xr:uid="{00000000-0005-0000-0000-0000E7000000}"/>
    <cellStyle name="Percent 19" xfId="238" xr:uid="{00000000-0005-0000-0000-0000E8000000}"/>
    <cellStyle name="Percent 2" xfId="239" xr:uid="{00000000-0005-0000-0000-0000E9000000}"/>
    <cellStyle name="Percent 2 2" xfId="240" xr:uid="{00000000-0005-0000-0000-0000EA000000}"/>
    <cellStyle name="Percent 2 3" xfId="241" xr:uid="{00000000-0005-0000-0000-0000EB000000}"/>
    <cellStyle name="Percent 20" xfId="242" xr:uid="{00000000-0005-0000-0000-0000EC000000}"/>
    <cellStyle name="Percent 21" xfId="243" xr:uid="{00000000-0005-0000-0000-0000ED000000}"/>
    <cellStyle name="Percent 22" xfId="244" xr:uid="{00000000-0005-0000-0000-0000EE000000}"/>
    <cellStyle name="Percent 3" xfId="245" xr:uid="{00000000-0005-0000-0000-0000EF000000}"/>
    <cellStyle name="Percent 3 2" xfId="246" xr:uid="{00000000-0005-0000-0000-0000F0000000}"/>
    <cellStyle name="Percent 4" xfId="247" xr:uid="{00000000-0005-0000-0000-0000F1000000}"/>
    <cellStyle name="Percent 4 2" xfId="248" xr:uid="{00000000-0005-0000-0000-0000F2000000}"/>
    <cellStyle name="Percent 5" xfId="249" xr:uid="{00000000-0005-0000-0000-0000F3000000}"/>
    <cellStyle name="Percent 6" xfId="250" xr:uid="{00000000-0005-0000-0000-0000F4000000}"/>
    <cellStyle name="Percent 7" xfId="251" xr:uid="{00000000-0005-0000-0000-0000F5000000}"/>
    <cellStyle name="Percent 8" xfId="252" xr:uid="{00000000-0005-0000-0000-0000F6000000}"/>
    <cellStyle name="Percent 9" xfId="253" xr:uid="{00000000-0005-0000-0000-0000F7000000}"/>
    <cellStyle name="percentage difference" xfId="254" xr:uid="{00000000-0005-0000-0000-0000F8000000}"/>
    <cellStyle name="percentage difference 2" xfId="255" xr:uid="{00000000-0005-0000-0000-0000F9000000}"/>
    <cellStyle name="percentage difference 2 2" xfId="256" xr:uid="{00000000-0005-0000-0000-0000FA000000}"/>
    <cellStyle name="percentage difference 3" xfId="257" xr:uid="{00000000-0005-0000-0000-0000FB000000}"/>
    <cellStyle name="percentage difference 3 2" xfId="258" xr:uid="{00000000-0005-0000-0000-0000FC000000}"/>
    <cellStyle name="percentage difference 4" xfId="259" xr:uid="{00000000-0005-0000-0000-0000FD000000}"/>
    <cellStyle name="percentage difference 4 2" xfId="260" xr:uid="{00000000-0005-0000-0000-0000FE000000}"/>
    <cellStyle name="percentage difference 5" xfId="261" xr:uid="{00000000-0005-0000-0000-0000FF000000}"/>
    <cellStyle name="percentage difference 5 2" xfId="262" xr:uid="{00000000-0005-0000-0000-000000010000}"/>
    <cellStyle name="percentage difference 5 3" xfId="263" xr:uid="{00000000-0005-0000-0000-000001010000}"/>
    <cellStyle name="percentage difference 6" xfId="264" xr:uid="{00000000-0005-0000-0000-000002010000}"/>
    <cellStyle name="percentage difference 7" xfId="265" xr:uid="{00000000-0005-0000-0000-000003010000}"/>
    <cellStyle name="percentage difference one decimal" xfId="266" xr:uid="{00000000-0005-0000-0000-000004010000}"/>
    <cellStyle name="percentage difference zero decimal" xfId="267" xr:uid="{00000000-0005-0000-0000-000005010000}"/>
    <cellStyle name="Percentual" xfId="268" xr:uid="{00000000-0005-0000-0000-000006010000}"/>
    <cellStyle name="Ponto" xfId="269" xr:uid="{00000000-0005-0000-0000-000007010000}"/>
    <cellStyle name="Porcentagem_SEP1196" xfId="270" xr:uid="{00000000-0005-0000-0000-000008010000}"/>
    <cellStyle name="Porcentaje" xfId="271" xr:uid="{00000000-0005-0000-0000-000009010000}"/>
    <cellStyle name="Presentation" xfId="272" xr:uid="{00000000-0005-0000-0000-00000A010000}"/>
    <cellStyle name="Publication" xfId="273" xr:uid="{00000000-0005-0000-0000-00000B010000}"/>
    <cellStyle name="Punto" xfId="274" xr:uid="{00000000-0005-0000-0000-00000C010000}"/>
    <cellStyle name="Punto0" xfId="275" xr:uid="{00000000-0005-0000-0000-00000D010000}"/>
    <cellStyle name="Sep. milhar [2]" xfId="276" xr:uid="{00000000-0005-0000-0000-00000E010000}"/>
    <cellStyle name="Separador de m" xfId="277" xr:uid="{00000000-0005-0000-0000-00000F010000}"/>
    <cellStyle name="Separador de m 2" xfId="278" xr:uid="{00000000-0005-0000-0000-000010010000}"/>
    <cellStyle name="Separador de m_Print Table" xfId="279" xr:uid="{00000000-0005-0000-0000-000011010000}"/>
    <cellStyle name="Separador de milhares [0]_A" xfId="280" xr:uid="{00000000-0005-0000-0000-000012010000}"/>
    <cellStyle name="Separador de milhares_A" xfId="281" xr:uid="{00000000-0005-0000-0000-000013010000}"/>
    <cellStyle name="Standaard_Kadaster prijzen per provincie" xfId="282" xr:uid="{00000000-0005-0000-0000-000014010000}"/>
    <cellStyle name="Style 1" xfId="283" xr:uid="{00000000-0005-0000-0000-000015010000}"/>
    <cellStyle name="Style 1 2" xfId="284" xr:uid="{00000000-0005-0000-0000-000016010000}"/>
    <cellStyle name="Style 1_Print Table" xfId="285" xr:uid="{00000000-0005-0000-0000-000017010000}"/>
    <cellStyle name="Style1" xfId="286" xr:uid="{00000000-0005-0000-0000-000018010000}"/>
    <cellStyle name="Text" xfId="287" xr:uid="{00000000-0005-0000-0000-000019010000}"/>
    <cellStyle name="Text 2" xfId="288" xr:uid="{00000000-0005-0000-0000-00001A010000}"/>
    <cellStyle name="Text_Print Table" xfId="289" xr:uid="{00000000-0005-0000-0000-00001B010000}"/>
    <cellStyle name="Title 2" xfId="290" xr:uid="{00000000-0005-0000-0000-00001C010000}"/>
    <cellStyle name="Titulo1" xfId="291" xr:uid="{00000000-0005-0000-0000-00001D010000}"/>
    <cellStyle name="Titulo2" xfId="292" xr:uid="{00000000-0005-0000-0000-00001E010000}"/>
    <cellStyle name="Total" xfId="293" xr:uid="{00000000-0005-0000-0000-00001F010000}"/>
    <cellStyle name="Total 2" xfId="294" xr:uid="{00000000-0005-0000-0000-000020010000}"/>
    <cellStyle name="Tusental (0)_Bank D" xfId="295" xr:uid="{00000000-0005-0000-0000-000021010000}"/>
    <cellStyle name="V¡rgula" xfId="296" xr:uid="{00000000-0005-0000-0000-000022010000}"/>
    <cellStyle name="V¡rgula0" xfId="297" xr:uid="{00000000-0005-0000-0000-000023010000}"/>
    <cellStyle name="vaca" xfId="298" xr:uid="{00000000-0005-0000-0000-000024010000}"/>
    <cellStyle name="Valuta (0)_Bank D" xfId="299" xr:uid="{00000000-0005-0000-0000-000025010000}"/>
    <cellStyle name="Valuta [0]_Betaalbaarheid_a" xfId="300" xr:uid="{00000000-0005-0000-0000-000026010000}"/>
    <cellStyle name="Valuta_Betaalbaarheid_a" xfId="301" xr:uid="{00000000-0005-0000-0000-000027010000}"/>
    <cellStyle name="Virgül [0]_08-01" xfId="302" xr:uid="{00000000-0005-0000-0000-000028010000}"/>
    <cellStyle name="Virgül_08-01" xfId="303" xr:uid="{00000000-0005-0000-0000-000029010000}"/>
    <cellStyle name="Vírgula" xfId="304" xr:uid="{00000000-0005-0000-0000-00002A010000}"/>
    <cellStyle name="Vírgula 2" xfId="305" xr:uid="{00000000-0005-0000-0000-00002B010000}"/>
    <cellStyle name="Warning Text 2" xfId="306" xr:uid="{00000000-0005-0000-0000-00002C010000}"/>
    <cellStyle name="Абзац" xfId="307" xr:uid="{00000000-0005-0000-0000-00002D010000}"/>
    <cellStyle name="Акцент1 2" xfId="377" xr:uid="{00000000-0005-0000-0000-00002E010000}"/>
    <cellStyle name="Акцент2 2" xfId="378" xr:uid="{00000000-0005-0000-0000-00002F010000}"/>
    <cellStyle name="Акцент3 2" xfId="379" xr:uid="{00000000-0005-0000-0000-000030010000}"/>
    <cellStyle name="Акцент4 2" xfId="380" xr:uid="{00000000-0005-0000-0000-000031010000}"/>
    <cellStyle name="Акцент5 2" xfId="381" xr:uid="{00000000-0005-0000-0000-000032010000}"/>
    <cellStyle name="Акцент6 2" xfId="382" xr:uid="{00000000-0005-0000-0000-000033010000}"/>
    <cellStyle name="Блок" xfId="308" xr:uid="{00000000-0005-0000-0000-000034010000}"/>
    <cellStyle name="Ввод  2" xfId="383" xr:uid="{00000000-0005-0000-0000-000035010000}"/>
    <cellStyle name="Вывод 2" xfId="384" xr:uid="{00000000-0005-0000-0000-000036010000}"/>
    <cellStyle name="Вычисление 2" xfId="385" xr:uid="{00000000-0005-0000-0000-000037010000}"/>
    <cellStyle name="ДАТА" xfId="309" xr:uid="{00000000-0005-0000-0000-000038010000}"/>
    <cellStyle name="ДАТА 2" xfId="310" xr:uid="{00000000-0005-0000-0000-000039010000}"/>
    <cellStyle name="ДАТА_Print Table" xfId="311" xr:uid="{00000000-0005-0000-0000-00003A010000}"/>
    <cellStyle name="Денежный 2" xfId="312" xr:uid="{00000000-0005-0000-0000-00003B010000}"/>
    <cellStyle name="Денежный_занятость бюджет 2009" xfId="356" xr:uid="{00000000-0005-0000-0000-00003C010000}"/>
    <cellStyle name="Заголовок 1 2" xfId="386" xr:uid="{00000000-0005-0000-0000-00003D010000}"/>
    <cellStyle name="Заголовок 2 2" xfId="387" xr:uid="{00000000-0005-0000-0000-00003E010000}"/>
    <cellStyle name="Заголовок 3 2" xfId="388" xr:uid="{00000000-0005-0000-0000-00003F010000}"/>
    <cellStyle name="Заголовок 4 2" xfId="389" xr:uid="{00000000-0005-0000-0000-000040010000}"/>
    <cellStyle name="ЗАГОЛОВОК1" xfId="313" xr:uid="{00000000-0005-0000-0000-000041010000}"/>
    <cellStyle name="ЗАГОЛОВОК2" xfId="314" xr:uid="{00000000-0005-0000-0000-000042010000}"/>
    <cellStyle name="ЗаголовокБланка" xfId="315" xr:uid="{00000000-0005-0000-0000-000043010000}"/>
    <cellStyle name="ЗаголовокБланка 2" xfId="316" xr:uid="{00000000-0005-0000-0000-000044010000}"/>
    <cellStyle name="ЗаголовокТаблицы" xfId="317" xr:uid="{00000000-0005-0000-0000-000045010000}"/>
    <cellStyle name="ЗвездочкаСноски" xfId="318" xr:uid="{00000000-0005-0000-0000-000046010000}"/>
    <cellStyle name="Итог 2" xfId="390" xr:uid="{00000000-0005-0000-0000-000047010000}"/>
    <cellStyle name="ИТОГОВЫЙ" xfId="319" xr:uid="{00000000-0005-0000-0000-000048010000}"/>
    <cellStyle name="ИТОГОВЫЙ 2" xfId="320" xr:uid="{00000000-0005-0000-0000-000049010000}"/>
    <cellStyle name="ИТОГОВЫЙ_Print Table" xfId="321" xr:uid="{00000000-0005-0000-0000-00004A010000}"/>
    <cellStyle name="Контрольная ячейка 2" xfId="391" xr:uid="{00000000-0005-0000-0000-00004B010000}"/>
    <cellStyle name="Название 2" xfId="392" xr:uid="{00000000-0005-0000-0000-00004C010000}"/>
    <cellStyle name="Нейтральный 2" xfId="393" xr:uid="{00000000-0005-0000-0000-00004D010000}"/>
    <cellStyle name="Обычный" xfId="0" builtinId="0"/>
    <cellStyle name="Обычный 10" xfId="322" xr:uid="{00000000-0005-0000-0000-00004F010000}"/>
    <cellStyle name="Обычный 11" xfId="323" xr:uid="{00000000-0005-0000-0000-000050010000}"/>
    <cellStyle name="Обычный 12" xfId="324" xr:uid="{00000000-0005-0000-0000-000051010000}"/>
    <cellStyle name="Обычный 13" xfId="24" xr:uid="{00000000-0005-0000-0000-000052010000}"/>
    <cellStyle name="Обычный 14" xfId="394" xr:uid="{00000000-0005-0000-0000-000053010000}"/>
    <cellStyle name="Обычный 15" xfId="403" xr:uid="{00000000-0005-0000-0000-000054010000}"/>
    <cellStyle name="Обычный 16" xfId="414" xr:uid="{00000000-0005-0000-0000-000055010000}"/>
    <cellStyle name="Обычный 2" xfId="8" xr:uid="{00000000-0005-0000-0000-000056010000}"/>
    <cellStyle name="Обычный 2 2" xfId="15" xr:uid="{00000000-0005-0000-0000-000057010000}"/>
    <cellStyle name="Обычный 2_инновац  фонды с 2013 года (включить в указания)" xfId="325" xr:uid="{00000000-0005-0000-0000-000058010000}"/>
    <cellStyle name="Обычный 3" xfId="9" xr:uid="{00000000-0005-0000-0000-000059010000}"/>
    <cellStyle name="Обычный 3 2" xfId="17" xr:uid="{00000000-0005-0000-0000-00005A010000}"/>
    <cellStyle name="Обычный 4" xfId="10" xr:uid="{00000000-0005-0000-0000-00005B010000}"/>
    <cellStyle name="Обычный 4 2" xfId="349" xr:uid="{00000000-0005-0000-0000-00005C010000}"/>
    <cellStyle name="Обычный 4 3" xfId="404" xr:uid="{00000000-0005-0000-0000-00005D010000}"/>
    <cellStyle name="Обычный 5" xfId="19" xr:uid="{00000000-0005-0000-0000-00005E010000}"/>
    <cellStyle name="Обычный 5 2" xfId="348" xr:uid="{00000000-0005-0000-0000-00005F010000}"/>
    <cellStyle name="Обычный 5 2 2" xfId="405" xr:uid="{00000000-0005-0000-0000-000060010000}"/>
    <cellStyle name="Обычный 5 2 3" xfId="406" xr:uid="{00000000-0005-0000-0000-000061010000}"/>
    <cellStyle name="Обычный 5 2 4" xfId="413" xr:uid="{00000000-0005-0000-0000-000062010000}"/>
    <cellStyle name="Обычный 5 3" xfId="351" xr:uid="{00000000-0005-0000-0000-000063010000}"/>
    <cellStyle name="Обычный 5 3 2" xfId="407" xr:uid="{00000000-0005-0000-0000-000064010000}"/>
    <cellStyle name="Обычный 5 4" xfId="408" xr:uid="{00000000-0005-0000-0000-000065010000}"/>
    <cellStyle name="Обычный 5 5 2" xfId="415" xr:uid="{3BAA3091-EFB3-4D30-B25B-0EACADC84F59}"/>
    <cellStyle name="Обычный 6" xfId="326" xr:uid="{00000000-0005-0000-0000-000066010000}"/>
    <cellStyle name="Обычный 7" xfId="327" xr:uid="{00000000-0005-0000-0000-000067010000}"/>
    <cellStyle name="Обычный 8" xfId="328" xr:uid="{00000000-0005-0000-0000-000068010000}"/>
    <cellStyle name="Обычный 8 2" xfId="329" xr:uid="{00000000-0005-0000-0000-000069010000}"/>
    <cellStyle name="Обычный 9" xfId="330" xr:uid="{00000000-0005-0000-0000-00006A010000}"/>
    <cellStyle name="Обычный 9 2" xfId="331" xr:uid="{00000000-0005-0000-0000-00006B010000}"/>
    <cellStyle name="Обычный 9 2 2" xfId="352" xr:uid="{00000000-0005-0000-0000-00006C010000}"/>
    <cellStyle name="Обычный 9 2 3" xfId="409" xr:uid="{00000000-0005-0000-0000-00006D010000}"/>
    <cellStyle name="Обычный_3 Дополнительные доходы" xfId="411" xr:uid="{00000000-0005-0000-0000-00006E010000}"/>
    <cellStyle name="Обычный_BT200" xfId="332" xr:uid="{00000000-0005-0000-0000-00006F010000}"/>
    <cellStyle name="Обычный_JKH08_10 (version 08_12_2007)" xfId="20" xr:uid="{00000000-0005-0000-0000-000070010000}"/>
    <cellStyle name="Обычный_PRBT" xfId="12" xr:uid="{00000000-0005-0000-0000-000071010000}"/>
    <cellStyle name="Обычный_R222(безКВ)" xfId="13" xr:uid="{00000000-0005-0000-0000-000072010000}"/>
    <cellStyle name="Обычный_занятость бюджет 2009" xfId="355" xr:uid="{00000000-0005-0000-0000-000073010000}"/>
    <cellStyle name="Обычный_Книга1 2" xfId="5" xr:uid="{00000000-0005-0000-0000-000074010000}"/>
    <cellStyle name="Обычный_Компенсации затрат" xfId="2" xr:uid="{00000000-0005-0000-0000-000075010000}"/>
    <cellStyle name="Обычный_Копия Возмещение расходов-спорт" xfId="23" xr:uid="{00000000-0005-0000-0000-000076010000}"/>
    <cellStyle name="Обычный_Лист1" xfId="14" xr:uid="{00000000-0005-0000-0000-000077010000}"/>
    <cellStyle name="Обычный_Новые формы по соцсфере" xfId="3" xr:uid="{00000000-0005-0000-0000-000078010000}"/>
    <cellStyle name="Обычный_План по сети 2002" xfId="1" xr:uid="{00000000-0005-0000-0000-000079010000}"/>
    <cellStyle name="Обычный_Приложения 20- здрав" xfId="21" xr:uid="{00000000-0005-0000-0000-00007A010000}"/>
    <cellStyle name="Обычный_Прочие трансферты населению" xfId="4" xr:uid="{00000000-0005-0000-0000-00007B010000}"/>
    <cellStyle name="Обычный_таблицы  к бюджету здрав (2)" xfId="22" xr:uid="{00000000-0005-0000-0000-00007C010000}"/>
    <cellStyle name="Обычный_трансферты табл. к бюджету" xfId="358" xr:uid="{00000000-0005-0000-0000-00007D010000}"/>
    <cellStyle name="Обычный_Указания по бюджету на 2009" xfId="6" xr:uid="{00000000-0005-0000-0000-00007E010000}"/>
    <cellStyle name="Обычный_Форма к проекту бюджета" xfId="354" xr:uid="{00000000-0005-0000-0000-00007F010000}"/>
    <cellStyle name="Обычный_Форма к проекту на 2009 г " xfId="357" xr:uid="{00000000-0005-0000-0000-000080010000}"/>
    <cellStyle name="Обычный_Формы бланков для расчета статей   2008 г" xfId="412" xr:uid="{00000000-0005-0000-0000-000081010000}"/>
    <cellStyle name="Плохой 2" xfId="395" xr:uid="{00000000-0005-0000-0000-000082010000}"/>
    <cellStyle name="Подпись" xfId="333" xr:uid="{00000000-0005-0000-0000-000083010000}"/>
    <cellStyle name="Подстрочный" xfId="334" xr:uid="{00000000-0005-0000-0000-000084010000}"/>
    <cellStyle name="ПоляЗаполнения" xfId="335" xr:uid="{00000000-0005-0000-0000-000085010000}"/>
    <cellStyle name="Пояснение 2" xfId="396" xr:uid="{00000000-0005-0000-0000-000086010000}"/>
    <cellStyle name="Приложение" xfId="336" xr:uid="{00000000-0005-0000-0000-000087010000}"/>
    <cellStyle name="Примечание 2" xfId="397" xr:uid="{00000000-0005-0000-0000-000088010000}"/>
    <cellStyle name="Процентный 2" xfId="18" xr:uid="{00000000-0005-0000-0000-000089010000}"/>
    <cellStyle name="Связанная ячейка 2" xfId="398" xr:uid="{00000000-0005-0000-0000-00008A010000}"/>
    <cellStyle name="Стиль 1" xfId="337" xr:uid="{00000000-0005-0000-0000-00008B010000}"/>
    <cellStyle name="Табличный" xfId="338" xr:uid="{00000000-0005-0000-0000-00008C010000}"/>
    <cellStyle name="Табличный 2" xfId="339" xr:uid="{00000000-0005-0000-0000-00008D010000}"/>
    <cellStyle name="Табличный 2 2" xfId="340" xr:uid="{00000000-0005-0000-0000-00008E010000}"/>
    <cellStyle name="ТЕКСТ" xfId="341" xr:uid="{00000000-0005-0000-0000-00008F010000}"/>
    <cellStyle name="Текст предупреждения 2" xfId="399" xr:uid="{00000000-0005-0000-0000-000090010000}"/>
    <cellStyle name="ТекстСноски" xfId="342" xr:uid="{00000000-0005-0000-0000-000091010000}"/>
    <cellStyle name="Тысячи [0]_Розподіл (2)" xfId="343" xr:uid="{00000000-0005-0000-0000-000092010000}"/>
    <cellStyle name="Тысячи_Розподіл (2)" xfId="344" xr:uid="{00000000-0005-0000-0000-000093010000}"/>
    <cellStyle name="ФИКСИРОВАННЫЙ" xfId="345" xr:uid="{00000000-0005-0000-0000-000094010000}"/>
    <cellStyle name="ФИКСИРОВАННЫЙ 2" xfId="346" xr:uid="{00000000-0005-0000-0000-000095010000}"/>
    <cellStyle name="ФИКСИРОВАННЫЙ_Print Table" xfId="347" xr:uid="{00000000-0005-0000-0000-000096010000}"/>
    <cellStyle name="Финансовый" xfId="353" builtinId="3"/>
    <cellStyle name="Финансовый 2" xfId="11" xr:uid="{00000000-0005-0000-0000-000098010000}"/>
    <cellStyle name="Финансовый 3" xfId="16" xr:uid="{00000000-0005-0000-0000-000099010000}"/>
    <cellStyle name="Финансовый 3 2" xfId="350" xr:uid="{00000000-0005-0000-0000-00009A010000}"/>
    <cellStyle name="Финансовый 3 3" xfId="410" xr:uid="{00000000-0005-0000-0000-00009B010000}"/>
    <cellStyle name="Финансовый 4" xfId="400" xr:uid="{00000000-0005-0000-0000-00009C010000}"/>
    <cellStyle name="Финансовый 5" xfId="401" xr:uid="{00000000-0005-0000-0000-00009D010000}"/>
    <cellStyle name="Хороший 2" xfId="402" xr:uid="{00000000-0005-0000-0000-00009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ane\BLR\RED2000_Real_Fis_M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lchan\&#1055;&#1054;&#1051;&#1053;&#1067;&#1049;%20&#1044;&#1054;&#1057;&#1058;&#1059;&#1055;\DATA\UR\REAL\Re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2\eur\DATA\NE\Gen\Katya's%20files\Belarus\Balazs\Belarus%20Market%20Monit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f1s\vol1\data\wrs\eu2\system2000\WRSTA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2\eur\DATA\DA\BLR\REAL\Blr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eur\Documents%20and%20Settings\vbacalu\Local%20Settings\Temp\WINDOWS\Profiles\vlasendv\Application%20Data\Microsoft\Excel\RER%20&#1087;&#1086;%20&#1085;&#1086;&#1074;&#1086;&#1081;%20&#1084;&#1077;&#1090;&#1086;&#1076;&#1080;&#1082;&#1077;%20&#1073;&#1072;&#1079;&#1077;%201995_cpi%2010.07.02%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rther Req"/>
      <sheetName val="Basic Data"/>
      <sheetName val="tab1"/>
      <sheetName val="tab2"/>
      <sheetName val="tab3"/>
      <sheetName val="tab4"/>
      <sheetName val="tab5"/>
      <sheetName val="tab6"/>
      <sheetName val="tab7"/>
      <sheetName val="Table8"/>
      <sheetName val="Table9"/>
      <sheetName val="tab8"/>
      <sheetName val="tab11"/>
      <sheetName val="table12(old)"/>
      <sheetName val="Table 13"/>
      <sheetName val="tab9"/>
      <sheetName val="tab10"/>
      <sheetName val="Table11"/>
      <sheetName val="Table12"/>
      <sheetName val="tab13"/>
      <sheetName val="tab14"/>
      <sheetName val="tab15"/>
      <sheetName val="tab16"/>
      <sheetName val="tab17"/>
      <sheetName val="tab18"/>
      <sheetName val="tab19"/>
      <sheetName val="tab20"/>
      <sheetName val="tab 21"/>
      <sheetName val="tab 22"/>
      <sheetName val="tab23"/>
      <sheetName val="Tab24"/>
      <sheetName val="Tab25"/>
      <sheetName val="Tab26"/>
      <sheetName val="Tab27"/>
      <sheetName val="tab28"/>
      <sheetName val="Tab29"/>
      <sheetName val="Table35"/>
      <sheetName val="OLDTab36"/>
      <sheetName val="Tab30"/>
      <sheetName val="Tab31"/>
      <sheetName val="Tab32"/>
      <sheetName val="Tab39"/>
      <sheetName val="Tab33"/>
      <sheetName val="Tab34"/>
      <sheetName val="Tab35"/>
      <sheetName val="Tab36"/>
      <sheetName val="Tab37"/>
      <sheetName val="Tab38"/>
      <sheetName val="Tab39 (2)"/>
      <sheetName val="Tab40"/>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1">
          <cell r="A1" t="str">
            <v>Table 40.  Belarus:  Liquidity Ratios of Functioning Banks, 1995-2000</v>
          </cell>
        </row>
        <row r="2">
          <cell r="A2" t="str">
            <v>(End-of-period)</v>
          </cell>
        </row>
        <row r="5">
          <cell r="B5" t="str">
            <v>Capital adequacy ratio</v>
          </cell>
          <cell r="F5" t="str">
            <v>Liquidity ratio</v>
          </cell>
          <cell r="J5" t="str">
            <v>Exposure to single borrowers 1/</v>
          </cell>
        </row>
        <row r="6">
          <cell r="B6" t="str">
            <v>(in percent)</v>
          </cell>
          <cell r="E6" t="str">
            <v xml:space="preserve"> </v>
          </cell>
        </row>
        <row r="8">
          <cell r="B8">
            <v>1995</v>
          </cell>
          <cell r="C8">
            <v>1996</v>
          </cell>
          <cell r="D8">
            <v>1997</v>
          </cell>
          <cell r="F8">
            <v>1995</v>
          </cell>
          <cell r="G8">
            <v>1996</v>
          </cell>
          <cell r="H8">
            <v>1997</v>
          </cell>
          <cell r="J8">
            <v>1995</v>
          </cell>
          <cell r="K8">
            <v>1996</v>
          </cell>
          <cell r="L8">
            <v>1997</v>
          </cell>
          <cell r="M8">
            <v>1998</v>
          </cell>
          <cell r="N8" t="str">
            <v>April 1999</v>
          </cell>
        </row>
        <row r="12">
          <cell r="A12" t="str">
            <v>Requirement</v>
          </cell>
          <cell r="B12">
            <v>8</v>
          </cell>
          <cell r="C12">
            <v>10</v>
          </cell>
          <cell r="D12">
            <v>10</v>
          </cell>
          <cell r="F12">
            <v>1</v>
          </cell>
          <cell r="G12">
            <v>1</v>
          </cell>
          <cell r="H12">
            <v>1</v>
          </cell>
          <cell r="M12">
            <v>1</v>
          </cell>
          <cell r="N12">
            <v>1</v>
          </cell>
        </row>
        <row r="14">
          <cell r="A14" t="str">
            <v>Unweighted average</v>
          </cell>
          <cell r="F14">
            <v>3.2083333333333335</v>
          </cell>
          <cell r="G14">
            <v>2.972</v>
          </cell>
          <cell r="H14">
            <v>2.4000000000000004</v>
          </cell>
          <cell r="M14">
            <v>3.34</v>
          </cell>
          <cell r="N14">
            <v>1.67</v>
          </cell>
        </row>
        <row r="16">
          <cell r="A16" t="str">
            <v xml:space="preserve"> Of which:  Six largest banks</v>
          </cell>
          <cell r="F16">
            <v>1.7166666666666668</v>
          </cell>
          <cell r="G16">
            <v>1.3666666666666669</v>
          </cell>
          <cell r="H16">
            <v>1.2166666666666666</v>
          </cell>
          <cell r="M16">
            <v>1.56</v>
          </cell>
          <cell r="N16">
            <v>1.25</v>
          </cell>
        </row>
        <row r="18">
          <cell r="A18" t="str">
            <v>Belpromstroibank</v>
          </cell>
          <cell r="B18">
            <v>16</v>
          </cell>
          <cell r="C18">
            <v>18.8</v>
          </cell>
          <cell r="D18">
            <v>17.3</v>
          </cell>
          <cell r="F18">
            <v>1.6</v>
          </cell>
          <cell r="G18">
            <v>1.6</v>
          </cell>
          <cell r="H18">
            <v>1.5</v>
          </cell>
          <cell r="M18">
            <v>1.5</v>
          </cell>
          <cell r="N18">
            <v>1</v>
          </cell>
        </row>
        <row r="19">
          <cell r="A19" t="str">
            <v>Belvneshekonombank</v>
          </cell>
          <cell r="B19">
            <v>12.6</v>
          </cell>
          <cell r="C19">
            <v>22.2</v>
          </cell>
          <cell r="D19">
            <v>23.4</v>
          </cell>
          <cell r="F19">
            <v>2.1</v>
          </cell>
          <cell r="G19">
            <v>1.2</v>
          </cell>
          <cell r="H19">
            <v>1.2</v>
          </cell>
          <cell r="M19">
            <v>1.5</v>
          </cell>
          <cell r="N19">
            <v>1.2</v>
          </cell>
        </row>
        <row r="20">
          <cell r="A20" t="str">
            <v>Belarusbank</v>
          </cell>
          <cell r="B20">
            <v>18.7</v>
          </cell>
          <cell r="C20">
            <v>7.6</v>
          </cell>
          <cell r="D20">
            <v>2.7</v>
          </cell>
          <cell r="F20">
            <v>2.1</v>
          </cell>
          <cell r="G20">
            <v>1</v>
          </cell>
          <cell r="H20">
            <v>0.9</v>
          </cell>
          <cell r="K20">
            <v>1</v>
          </cell>
          <cell r="L20">
            <v>2</v>
          </cell>
          <cell r="M20">
            <v>1.6</v>
          </cell>
          <cell r="N20">
            <v>1.1000000000000001</v>
          </cell>
        </row>
        <row r="21">
          <cell r="A21" t="str">
            <v>Belbusinessbank</v>
          </cell>
          <cell r="B21">
            <v>17.899999999999999</v>
          </cell>
          <cell r="C21">
            <v>22.4</v>
          </cell>
          <cell r="D21">
            <v>23.1</v>
          </cell>
          <cell r="F21">
            <v>1.3</v>
          </cell>
          <cell r="G21">
            <v>1.6</v>
          </cell>
          <cell r="H21">
            <v>1.7</v>
          </cell>
          <cell r="M21">
            <v>1.7</v>
          </cell>
          <cell r="N21">
            <v>1.2</v>
          </cell>
        </row>
        <row r="22">
          <cell r="A22" t="str">
            <v>Priorbank</v>
          </cell>
          <cell r="B22">
            <v>14.2</v>
          </cell>
          <cell r="C22">
            <v>17.3</v>
          </cell>
          <cell r="D22">
            <v>15.4</v>
          </cell>
          <cell r="F22">
            <v>2.1</v>
          </cell>
          <cell r="G22">
            <v>1.7</v>
          </cell>
          <cell r="H22">
            <v>1.2</v>
          </cell>
          <cell r="K22">
            <v>1</v>
          </cell>
          <cell r="M22">
            <v>2.1</v>
          </cell>
          <cell r="N22">
            <v>1.6</v>
          </cell>
        </row>
        <row r="23">
          <cell r="A23" t="str">
            <v>Belagroprombank</v>
          </cell>
          <cell r="B23">
            <v>13.5</v>
          </cell>
          <cell r="C23">
            <v>4.9000000000000004</v>
          </cell>
          <cell r="D23">
            <v>1.4</v>
          </cell>
          <cell r="F23">
            <v>1.1000000000000001</v>
          </cell>
          <cell r="G23">
            <v>1.1000000000000001</v>
          </cell>
          <cell r="H23">
            <v>0.8</v>
          </cell>
          <cell r="K23">
            <v>19</v>
          </cell>
          <cell r="L23">
            <v>3</v>
          </cell>
          <cell r="M23">
            <v>1</v>
          </cell>
          <cell r="N23">
            <v>1.4</v>
          </cell>
        </row>
        <row r="24">
          <cell r="A24" t="str">
            <v>Poisk</v>
          </cell>
          <cell r="B24">
            <v>16.399999999999999</v>
          </cell>
          <cell r="C24">
            <v>21.6</v>
          </cell>
          <cell r="D24">
            <v>22.3</v>
          </cell>
          <cell r="F24">
            <v>1.4</v>
          </cell>
          <cell r="G24">
            <v>1</v>
          </cell>
          <cell r="H24">
            <v>1.1000000000000001</v>
          </cell>
          <cell r="M24">
            <v>0.3</v>
          </cell>
          <cell r="N24">
            <v>0.2</v>
          </cell>
        </row>
        <row r="25">
          <cell r="A25" t="str">
            <v>Belbank Razvitiye</v>
          </cell>
          <cell r="B25">
            <v>45.9</v>
          </cell>
          <cell r="C25">
            <v>36.1</v>
          </cell>
          <cell r="D25">
            <v>45.4</v>
          </cell>
          <cell r="F25">
            <v>2.2000000000000002</v>
          </cell>
          <cell r="G25">
            <v>1.4</v>
          </cell>
          <cell r="H25">
            <v>2.5</v>
          </cell>
          <cell r="K25">
            <v>1</v>
          </cell>
          <cell r="M25">
            <v>1.1000000000000001</v>
          </cell>
          <cell r="N25">
            <v>2.2000000000000002</v>
          </cell>
        </row>
        <row r="26">
          <cell r="A26" t="str">
            <v>Slavneftebank</v>
          </cell>
          <cell r="B26" t="str">
            <v>...</v>
          </cell>
          <cell r="C26" t="str">
            <v>...</v>
          </cell>
          <cell r="D26">
            <v>124.8</v>
          </cell>
          <cell r="F26" t="str">
            <v>...</v>
          </cell>
          <cell r="G26" t="str">
            <v>...</v>
          </cell>
          <cell r="H26">
            <v>2.2000000000000002</v>
          </cell>
          <cell r="M26">
            <v>3.3</v>
          </cell>
          <cell r="N26">
            <v>1.3</v>
          </cell>
        </row>
        <row r="27">
          <cell r="A27" t="str">
            <v>Mosbiznessbank</v>
          </cell>
          <cell r="B27">
            <v>85.7</v>
          </cell>
          <cell r="C27">
            <v>98.5</v>
          </cell>
          <cell r="D27">
            <v>71</v>
          </cell>
          <cell r="F27">
            <v>5.5</v>
          </cell>
          <cell r="G27">
            <v>3.3</v>
          </cell>
          <cell r="H27">
            <v>2</v>
          </cell>
          <cell r="M27">
            <v>2.5</v>
          </cell>
          <cell r="N27">
            <v>1.7</v>
          </cell>
        </row>
        <row r="28">
          <cell r="A28" t="str">
            <v>Infobank</v>
          </cell>
          <cell r="B28">
            <v>46.3</v>
          </cell>
          <cell r="C28">
            <v>83.4</v>
          </cell>
          <cell r="D28">
            <v>72.7</v>
          </cell>
          <cell r="F28">
            <v>1.2</v>
          </cell>
          <cell r="G28">
            <v>3.7</v>
          </cell>
          <cell r="H28">
            <v>2.2999999999999998</v>
          </cell>
          <cell r="M28">
            <v>1.6</v>
          </cell>
          <cell r="N28">
            <v>1.2</v>
          </cell>
        </row>
        <row r="29">
          <cell r="A29" t="str">
            <v>Zolotoi Taler</v>
          </cell>
          <cell r="B29">
            <v>168.2</v>
          </cell>
          <cell r="C29">
            <v>189.5</v>
          </cell>
          <cell r="D29">
            <v>231.6</v>
          </cell>
          <cell r="F29">
            <v>7.7</v>
          </cell>
          <cell r="G29">
            <v>10.6</v>
          </cell>
          <cell r="H29">
            <v>5.9</v>
          </cell>
          <cell r="M29">
            <v>2.1</v>
          </cell>
          <cell r="N29">
            <v>2.4</v>
          </cell>
        </row>
        <row r="30">
          <cell r="A30" t="str">
            <v>Belkombank</v>
          </cell>
          <cell r="B30">
            <v>12.3</v>
          </cell>
          <cell r="C30">
            <v>16.399999999999999</v>
          </cell>
          <cell r="D30">
            <v>11.8</v>
          </cell>
          <cell r="F30">
            <v>2</v>
          </cell>
          <cell r="G30">
            <v>1.4</v>
          </cell>
          <cell r="H30">
            <v>1.9</v>
          </cell>
          <cell r="L30">
            <v>3</v>
          </cell>
          <cell r="M30">
            <v>0.8</v>
          </cell>
          <cell r="N30">
            <v>1</v>
          </cell>
        </row>
        <row r="31">
          <cell r="A31" t="str">
            <v>Minsk Tranzitbank</v>
          </cell>
          <cell r="B31">
            <v>27.1</v>
          </cell>
          <cell r="C31">
            <v>35.799999999999997</v>
          </cell>
          <cell r="D31">
            <v>40.9</v>
          </cell>
          <cell r="F31">
            <v>1.2</v>
          </cell>
          <cell r="G31">
            <v>3.5</v>
          </cell>
          <cell r="H31">
            <v>2.7</v>
          </cell>
          <cell r="M31">
            <v>2.5</v>
          </cell>
          <cell r="N31">
            <v>1.5</v>
          </cell>
        </row>
        <row r="32">
          <cell r="A32" t="str">
            <v>Belgazprombank</v>
          </cell>
          <cell r="B32">
            <v>31.5</v>
          </cell>
          <cell r="C32">
            <v>45.1</v>
          </cell>
          <cell r="D32">
            <v>86.9</v>
          </cell>
          <cell r="F32">
            <v>2.5</v>
          </cell>
          <cell r="G32">
            <v>6</v>
          </cell>
          <cell r="H32">
            <v>5.7</v>
          </cell>
          <cell r="L32">
            <v>1</v>
          </cell>
          <cell r="M32">
            <v>1.1000000000000001</v>
          </cell>
          <cell r="N32">
            <v>1.1000000000000001</v>
          </cell>
        </row>
        <row r="33">
          <cell r="A33" t="str">
            <v>Belbirzhevoibank</v>
          </cell>
          <cell r="B33">
            <v>41</v>
          </cell>
          <cell r="C33">
            <v>27.2</v>
          </cell>
          <cell r="D33">
            <v>18.399999999999999</v>
          </cell>
          <cell r="F33">
            <v>4.8</v>
          </cell>
          <cell r="G33">
            <v>2.5</v>
          </cell>
          <cell r="H33">
            <v>3.3</v>
          </cell>
          <cell r="M33">
            <v>2.9</v>
          </cell>
          <cell r="N33">
            <v>2.7</v>
          </cell>
        </row>
        <row r="34">
          <cell r="A34" t="str">
            <v>Profbank</v>
          </cell>
          <cell r="B34">
            <v>68.3</v>
          </cell>
          <cell r="C34">
            <v>79</v>
          </cell>
          <cell r="D34">
            <v>121.9</v>
          </cell>
          <cell r="F34">
            <v>2.8</v>
          </cell>
          <cell r="G34">
            <v>1.7</v>
          </cell>
          <cell r="H34">
            <v>1.9</v>
          </cell>
          <cell r="M34">
            <v>3.6</v>
          </cell>
          <cell r="N34">
            <v>2.2000000000000002</v>
          </cell>
        </row>
        <row r="35">
          <cell r="A35" t="str">
            <v>Absolutbank</v>
          </cell>
          <cell r="B35">
            <v>40.9</v>
          </cell>
          <cell r="C35">
            <v>128.5</v>
          </cell>
          <cell r="D35">
            <v>87.2</v>
          </cell>
          <cell r="F35">
            <v>1.4</v>
          </cell>
          <cell r="G35">
            <v>7.8</v>
          </cell>
          <cell r="H35">
            <v>3.1</v>
          </cell>
          <cell r="M35">
            <v>37.6</v>
          </cell>
          <cell r="N35">
            <v>4.7</v>
          </cell>
        </row>
        <row r="36">
          <cell r="A36" t="str">
            <v>RRB-Bank</v>
          </cell>
          <cell r="B36">
            <v>234.5</v>
          </cell>
          <cell r="C36">
            <v>89.9</v>
          </cell>
          <cell r="D36">
            <v>145.4</v>
          </cell>
          <cell r="F36">
            <v>18.899999999999999</v>
          </cell>
          <cell r="G36">
            <v>7.1</v>
          </cell>
          <cell r="H36">
            <v>6.1</v>
          </cell>
          <cell r="M36">
            <v>2.2999999999999998</v>
          </cell>
          <cell r="N36">
            <v>2.2000000000000002</v>
          </cell>
        </row>
        <row r="37">
          <cell r="A37" t="str">
            <v>Belbaltiya</v>
          </cell>
          <cell r="B37">
            <v>65.7</v>
          </cell>
          <cell r="C37">
            <v>34.4</v>
          </cell>
          <cell r="D37">
            <v>49.7</v>
          </cell>
          <cell r="F37">
            <v>3.2</v>
          </cell>
          <cell r="G37">
            <v>1.1000000000000001</v>
          </cell>
          <cell r="H37">
            <v>1</v>
          </cell>
          <cell r="J37">
            <v>1</v>
          </cell>
          <cell r="K37">
            <v>5</v>
          </cell>
          <cell r="M37">
            <v>3</v>
          </cell>
          <cell r="N37">
            <v>1</v>
          </cell>
        </row>
        <row r="38">
          <cell r="A38" t="str">
            <v>Gem-Bank</v>
          </cell>
          <cell r="B38">
            <v>23.6</v>
          </cell>
          <cell r="C38">
            <v>70.8</v>
          </cell>
          <cell r="D38">
            <v>65.900000000000006</v>
          </cell>
          <cell r="F38">
            <v>1.6</v>
          </cell>
          <cell r="G38">
            <v>3.8</v>
          </cell>
          <cell r="H38">
            <v>3.2</v>
          </cell>
          <cell r="M38">
            <v>1.8</v>
          </cell>
          <cell r="N38">
            <v>3.8</v>
          </cell>
        </row>
        <row r="39">
          <cell r="A39" t="str">
            <v>Belnarodnibank</v>
          </cell>
          <cell r="B39">
            <v>58.4</v>
          </cell>
          <cell r="C39">
            <v>77</v>
          </cell>
          <cell r="D39">
            <v>83.6</v>
          </cell>
          <cell r="F39">
            <v>1.9</v>
          </cell>
          <cell r="G39">
            <v>3.9</v>
          </cell>
          <cell r="H39">
            <v>1.9</v>
          </cell>
          <cell r="M39">
            <v>2.7</v>
          </cell>
          <cell r="N39">
            <v>1.7</v>
          </cell>
        </row>
        <row r="40">
          <cell r="A40" t="str">
            <v>Belkoopbank</v>
          </cell>
          <cell r="B40">
            <v>35.6</v>
          </cell>
          <cell r="C40">
            <v>44</v>
          </cell>
          <cell r="D40">
            <v>32.700000000000003</v>
          </cell>
          <cell r="F40">
            <v>1</v>
          </cell>
          <cell r="G40">
            <v>1.5</v>
          </cell>
          <cell r="H40">
            <v>2.2000000000000002</v>
          </cell>
          <cell r="M40">
            <v>2.2999999999999998</v>
          </cell>
          <cell r="N40">
            <v>1.8</v>
          </cell>
        </row>
        <row r="41">
          <cell r="A41" t="str">
            <v>Tekhnobank</v>
          </cell>
          <cell r="B41">
            <v>74.900000000000006</v>
          </cell>
          <cell r="C41">
            <v>54.5</v>
          </cell>
          <cell r="D41">
            <v>46.1</v>
          </cell>
          <cell r="F41">
            <v>1.9</v>
          </cell>
          <cell r="G41">
            <v>1.1000000000000001</v>
          </cell>
          <cell r="H41">
            <v>1.5</v>
          </cell>
          <cell r="L41">
            <v>1</v>
          </cell>
          <cell r="M41">
            <v>2.2999999999999998</v>
          </cell>
          <cell r="N41">
            <v>1.1000000000000001</v>
          </cell>
        </row>
        <row r="42">
          <cell r="A42" t="str">
            <v>Minsk Kompleksbank</v>
          </cell>
          <cell r="B42" t="str">
            <v>...</v>
          </cell>
          <cell r="C42">
            <v>12.8</v>
          </cell>
          <cell r="D42">
            <v>26.8</v>
          </cell>
          <cell r="F42" t="str">
            <v>...</v>
          </cell>
          <cell r="G42">
            <v>1.8</v>
          </cell>
          <cell r="H42">
            <v>2.9</v>
          </cell>
          <cell r="M42">
            <v>1</v>
          </cell>
          <cell r="N42">
            <v>1</v>
          </cell>
        </row>
        <row r="43">
          <cell r="A43" t="str">
            <v>Novokom</v>
          </cell>
          <cell r="B43">
            <v>75.2</v>
          </cell>
          <cell r="C43">
            <v>177.2</v>
          </cell>
          <cell r="D43">
            <v>88.8</v>
          </cell>
          <cell r="F43">
            <v>5.5</v>
          </cell>
          <cell r="G43">
            <v>2.9</v>
          </cell>
          <cell r="H43">
            <v>1.7</v>
          </cell>
          <cell r="M43">
            <v>2.7</v>
          </cell>
          <cell r="N43">
            <v>1.2</v>
          </cell>
        </row>
        <row r="46">
          <cell r="A46" t="str">
            <v>Sources: National Bank of Belarus; and Fund staff estimates.</v>
          </cell>
          <cell r="G46" t="str">
            <v xml:space="preserve"> </v>
          </cell>
          <cell r="H46" t="str">
            <v xml:space="preserve"> </v>
          </cell>
          <cell r="M46" t="str">
            <v xml:space="preserve"> </v>
          </cell>
          <cell r="N46" t="str">
            <v xml:space="preserve"> </v>
          </cell>
        </row>
      </sheetData>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T Monthly Report"/>
      <sheetName val="T Macro Ind"/>
      <sheetName val="T Macro Framework"/>
      <sheetName val="T Med Term Ass"/>
      <sheetName val="T Social Data"/>
      <sheetName val="T Macro Ass"/>
      <sheetName val="T Proj_Quarter"/>
      <sheetName val="T Proj_Year"/>
      <sheetName val="T SR Real"/>
      <sheetName val="T SR Fiscal"/>
      <sheetName val="C Output"/>
      <sheetName val="C Comp"/>
      <sheetName val="C Inflation"/>
      <sheetName val="C Int Rate"/>
      <sheetName val="C SR Output"/>
      <sheetName val="ControlSheet"/>
      <sheetName val="C SR Consensus"/>
      <sheetName val="T_C SR Box"/>
      <sheetName val="IN_SYS"/>
      <sheetName val="EDSSSheet"/>
      <sheetName val="OUT_SYS"/>
      <sheetName val="EDSS_OUT"/>
      <sheetName val="WEO"/>
      <sheetName val="Input, Misc"/>
      <sheetName val="GDP Exp"/>
      <sheetName val="GDP Sectoral"/>
      <sheetName val="GDP Income"/>
      <sheetName val="Customs Data"/>
      <sheetName val="Profits"/>
      <sheetName val="Consensus Forecasts"/>
      <sheetName val="Hidden Economy"/>
      <sheetName val="Greff Center Program"/>
      <sheetName val="Data Analysis"/>
      <sheetName val="Ass"/>
      <sheetName val="Proj"/>
      <sheetName val="Ass Model"/>
      <sheetName val="Proj_Model"/>
      <sheetName val="T Proj_Quarter, 01_02_02"/>
      <sheetName val="T Proj_Year, 01_02_02"/>
      <sheetName val="T SR"/>
      <sheetName val="T Kasyanov"/>
      <sheetName val="C Consensus"/>
      <sheetName val="C Box SR"/>
      <sheetName val="C Annex 2 RED"/>
      <sheetName val="C Misc GDP"/>
      <sheetName val="C Misc Indl Q"/>
      <sheetName val="C Misc Inflation"/>
      <sheetName val="TempEdssSheet"/>
      <sheetName val="T Imports GDP REER"/>
      <sheetName val="T Proj_Quarter ER 26.5"/>
      <sheetName val="T Proj_Year ER 26.5"/>
      <sheetName val="T Proj_Quarter ER 28"/>
      <sheetName val="T Proj_Quarter ER 26"/>
      <sheetName val="OUT_SYS 00_09"/>
      <sheetName val="T Proj_Quarter, ER 28.5"/>
      <sheetName val="T Proj_Quarter, ER 25"/>
      <sheetName val="T Macro Framework 00_03_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9">
          <cell r="D19">
            <v>4.4408920985006262E-11</v>
          </cell>
          <cell r="E19">
            <v>1.5187850976872141E-9</v>
          </cell>
        </row>
        <row r="20">
          <cell r="D20" t="e">
            <v>#N/A</v>
          </cell>
          <cell r="E20">
            <v>-6.5446523223045006E-2</v>
          </cell>
        </row>
        <row r="21">
          <cell r="D21" t="e">
            <v>#N/A</v>
          </cell>
          <cell r="E21">
            <v>-11263.158942802036</v>
          </cell>
        </row>
        <row r="22">
          <cell r="D22">
            <v>-0.5</v>
          </cell>
          <cell r="E22">
            <v>-54.353718933043638</v>
          </cell>
        </row>
        <row r="23">
          <cell r="E23" t="e">
            <v>#N/A</v>
          </cell>
        </row>
        <row r="24">
          <cell r="E24" t="e">
            <v>#N/A</v>
          </cell>
        </row>
        <row r="29">
          <cell r="AB29">
            <v>1.2784349648421334</v>
          </cell>
          <cell r="AF29">
            <v>0.77053863564646186</v>
          </cell>
        </row>
        <row r="49">
          <cell r="AC49">
            <v>5.8581692733983477</v>
          </cell>
          <cell r="AD49">
            <v>-0.82915944976122846</v>
          </cell>
          <cell r="AE49">
            <v>2.15281319308873</v>
          </cell>
          <cell r="AF49">
            <v>-1.4475730390240629</v>
          </cell>
          <cell r="BU49">
            <v>3.5450186872672429</v>
          </cell>
        </row>
        <row r="50">
          <cell r="AC50">
            <v>3.5219177622028996</v>
          </cell>
          <cell r="AD50">
            <v>-1.0121106839955454</v>
          </cell>
          <cell r="AE50">
            <v>1.1110446232400852</v>
          </cell>
          <cell r="AF50">
            <v>-4.2536120566868076</v>
          </cell>
          <cell r="BU50">
            <v>0.88967971530249379</v>
          </cell>
        </row>
        <row r="52">
          <cell r="CG52">
            <v>0.84167873832904583</v>
          </cell>
        </row>
        <row r="56">
          <cell r="AB56">
            <v>0.64795413935965473</v>
          </cell>
          <cell r="AC56">
            <v>-2.5207405676682906</v>
          </cell>
          <cell r="AD56">
            <v>-1.4911539942941452</v>
          </cell>
          <cell r="AE56">
            <v>-1.2164720337070838</v>
          </cell>
          <cell r="AF56">
            <v>-1.2121722575841873</v>
          </cell>
          <cell r="AJ56">
            <v>-4.9366448784925719E-4</v>
          </cell>
          <cell r="AN56">
            <v>1.9370436611698949E-3</v>
          </cell>
          <cell r="AR56">
            <v>-1.9609888095601363E-3</v>
          </cell>
          <cell r="AV56">
            <v>1.5749922774872128E-3</v>
          </cell>
        </row>
        <row r="76">
          <cell r="D76">
            <v>7595641.9359113378</v>
          </cell>
          <cell r="E76">
            <v>9</v>
          </cell>
        </row>
      </sheetData>
      <sheetData sheetId="35" refreshError="1">
        <row r="4">
          <cell r="H4">
            <v>4607</v>
          </cell>
          <cell r="I4">
            <v>6946.5</v>
          </cell>
          <cell r="J4">
            <v>8554.3537189330436</v>
          </cell>
          <cell r="K4">
            <v>9720.4373943766404</v>
          </cell>
          <cell r="L4">
            <v>11094.983371738665</v>
          </cell>
          <cell r="M4">
            <v>12553.551694359243</v>
          </cell>
          <cell r="N4">
            <v>14157.138658755533</v>
          </cell>
          <cell r="BB4">
            <v>1930.1417749904647</v>
          </cell>
          <cell r="BC4">
            <v>2073.2853251844726</v>
          </cell>
          <cell r="BD4">
            <v>2247.5141358565206</v>
          </cell>
          <cell r="BE4">
            <v>2303.412482901585</v>
          </cell>
        </row>
        <row r="12">
          <cell r="I12">
            <v>7.6999999999999957</v>
          </cell>
          <cell r="J12">
            <v>3.9999999999998481</v>
          </cell>
        </row>
        <row r="103">
          <cell r="J103">
            <v>16.648694114759888</v>
          </cell>
          <cell r="AZ103">
            <v>1.5888507383321038</v>
          </cell>
          <cell r="BA103">
            <v>6.8217333983942252</v>
          </cell>
          <cell r="BB103">
            <v>4.4999251503894611</v>
          </cell>
          <cell r="BC103">
            <v>4.0000010460793378</v>
          </cell>
          <cell r="BD103">
            <v>3.4999868792463973</v>
          </cell>
          <cell r="BE103">
            <v>3.0000000000000027</v>
          </cell>
        </row>
        <row r="113">
          <cell r="J113">
            <v>8.1512798289698161</v>
          </cell>
          <cell r="AZ113">
            <v>4.7687527966678411</v>
          </cell>
          <cell r="BA113">
            <v>0.89659294680215496</v>
          </cell>
          <cell r="BB113">
            <v>1.5999794835799053</v>
          </cell>
          <cell r="BC113">
            <v>1.400009613307418</v>
          </cell>
          <cell r="BD113">
            <v>1.2003352885546104</v>
          </cell>
          <cell r="BE113">
            <v>1.0000000000000231</v>
          </cell>
        </row>
        <row r="154">
          <cell r="J154">
            <v>3.515906486077597</v>
          </cell>
          <cell r="K154">
            <v>0.58983983767018344</v>
          </cell>
          <cell r="L154">
            <v>1.6307963337310127</v>
          </cell>
          <cell r="M154">
            <v>0.72888520980990723</v>
          </cell>
          <cell r="N154">
            <v>0.10471624077932606</v>
          </cell>
        </row>
        <row r="161">
          <cell r="J161">
            <v>14.000006544652322</v>
          </cell>
        </row>
        <row r="294">
          <cell r="ED294">
            <v>-3.1220012361272258</v>
          </cell>
          <cell r="EP294">
            <v>0.9365367986979829</v>
          </cell>
          <cell r="FB294">
            <v>-2.5503286120381508</v>
          </cell>
          <cell r="FN294">
            <v>1.4941682648673942</v>
          </cell>
          <cell r="FZ294">
            <v>-1.3710195571853501</v>
          </cell>
        </row>
        <row r="295">
          <cell r="DR295">
            <v>4.9581769868706846</v>
          </cell>
        </row>
        <row r="298">
          <cell r="I298">
            <v>-4.8934042250920982</v>
          </cell>
          <cell r="J298">
            <v>4.6444961104796789E-4</v>
          </cell>
          <cell r="K298">
            <v>-2.8301985537382279E-6</v>
          </cell>
          <cell r="L298">
            <v>1.8225473024102712E-6</v>
          </cell>
          <cell r="M298">
            <v>-3.3284354600304766E-4</v>
          </cell>
          <cell r="N298">
            <v>8.8415056631596656E-5</v>
          </cell>
          <cell r="BA298">
            <v>-1.0318899512640201E-6</v>
          </cell>
        </row>
        <row r="303">
          <cell r="DR303">
            <v>0</v>
          </cell>
          <cell r="ED303">
            <v>0.18674421895448212</v>
          </cell>
          <cell r="EP303">
            <v>0.12811253343158391</v>
          </cell>
          <cell r="FB303">
            <v>0.18400050097433215</v>
          </cell>
          <cell r="FN303">
            <v>7.8023292358670976E-2</v>
          </cell>
          <cell r="FZ303">
            <v>0.17851358575468687</v>
          </cell>
        </row>
        <row r="304">
          <cell r="CW304">
            <v>0</v>
          </cell>
        </row>
        <row r="307">
          <cell r="I307">
            <v>-24.668487821666616</v>
          </cell>
          <cell r="J307">
            <v>8.9940388681826846</v>
          </cell>
          <cell r="K307">
            <v>-7.0042427486871617E-4</v>
          </cell>
          <cell r="L307">
            <v>-1.0386418614061199E-6</v>
          </cell>
          <cell r="M307">
            <v>-1.027108322171344E-4</v>
          </cell>
          <cell r="N307">
            <v>-1.8215124297782381E-6</v>
          </cell>
          <cell r="AZ307">
            <v>43.183651086886599</v>
          </cell>
          <cell r="BA307">
            <v>-218.30140196500091</v>
          </cell>
        </row>
        <row r="312">
          <cell r="DR312">
            <v>-7.6709147786322141E+144</v>
          </cell>
          <cell r="ED312">
            <v>-1.6901810956981187</v>
          </cell>
          <cell r="EP312">
            <v>0.93652706803333274</v>
          </cell>
          <cell r="FB312">
            <v>-1.2784844056682239</v>
          </cell>
          <cell r="FN312">
            <v>0.94071569977269787</v>
          </cell>
          <cell r="FZ312">
            <v>-0.68760075451385416</v>
          </cell>
        </row>
        <row r="313">
          <cell r="DI313">
            <v>0</v>
          </cell>
          <cell r="DL313">
            <v>0</v>
          </cell>
          <cell r="DO313">
            <v>0</v>
          </cell>
          <cell r="DR313">
            <v>0</v>
          </cell>
        </row>
        <row r="314">
          <cell r="I314">
            <v>-2103.5394241785639</v>
          </cell>
          <cell r="J314">
            <v>-2.9991134020690424E-7</v>
          </cell>
          <cell r="K314">
            <v>-6.0219784714377056E-8</v>
          </cell>
          <cell r="L314">
            <v>1.3293745806386426E-4</v>
          </cell>
          <cell r="M314">
            <v>-2.8980923927335311E-4</v>
          </cell>
          <cell r="N314">
            <v>2.5825320004724261E-4</v>
          </cell>
          <cell r="AZ314">
            <v>-260.75972588505579</v>
          </cell>
          <cell r="BA314">
            <v>-503.811525981952</v>
          </cell>
        </row>
        <row r="319">
          <cell r="DF319">
            <v>0</v>
          </cell>
          <cell r="DR319">
            <v>0</v>
          </cell>
          <cell r="ED319">
            <v>0.11049939021365862</v>
          </cell>
          <cell r="EP319">
            <v>0.10108661367676096</v>
          </cell>
          <cell r="FB319">
            <v>6.7665037305143505E-2</v>
          </cell>
          <cell r="FN319">
            <v>9.5849961382004481E-2</v>
          </cell>
          <cell r="FZ319">
            <v>7.2079576980847798E-2</v>
          </cell>
        </row>
        <row r="320">
          <cell r="DI320">
            <v>0</v>
          </cell>
          <cell r="DL320">
            <v>0</v>
          </cell>
          <cell r="DO320">
            <v>0</v>
          </cell>
          <cell r="DR320">
            <v>0</v>
          </cell>
        </row>
        <row r="323">
          <cell r="I323">
            <v>5.8729563209180213</v>
          </cell>
          <cell r="J323">
            <v>87.415762967495425</v>
          </cell>
          <cell r="K323">
            <v>1.6505552036250037E-4</v>
          </cell>
          <cell r="L323">
            <v>-8.6958906830858496E-5</v>
          </cell>
          <cell r="M323">
            <v>6.2574647685664786E-5</v>
          </cell>
          <cell r="N323">
            <v>-1.5548236032003615E-5</v>
          </cell>
          <cell r="AZ323">
            <v>-100.35010466430738</v>
          </cell>
          <cell r="BA323">
            <v>417.06881051545963</v>
          </cell>
        </row>
        <row r="389">
          <cell r="DI389">
            <v>-0.93812222392402056</v>
          </cell>
        </row>
        <row r="391">
          <cell r="I391">
            <v>28.16</v>
          </cell>
          <cell r="J391">
            <v>28.926315894280204</v>
          </cell>
        </row>
        <row r="392">
          <cell r="DI392">
            <v>-0.69783670621074156</v>
          </cell>
        </row>
        <row r="396">
          <cell r="I396">
            <v>12.335765328916759</v>
          </cell>
        </row>
        <row r="399">
          <cell r="I399">
            <v>22.855739531927078</v>
          </cell>
        </row>
      </sheetData>
      <sheetData sheetId="36" refreshError="1">
        <row r="48">
          <cell r="B48">
            <v>0.61951845995698374</v>
          </cell>
        </row>
      </sheetData>
      <sheetData sheetId="37" refreshError="1">
        <row r="16">
          <cell r="K16">
            <v>1381.3683000000001</v>
          </cell>
          <cell r="M16">
            <v>1519.6877758043397</v>
          </cell>
          <cell r="N16">
            <v>1552.6433575802555</v>
          </cell>
          <cell r="O16">
            <v>1608.1790321598114</v>
          </cell>
          <cell r="P16">
            <v>1663.1482736827409</v>
          </cell>
          <cell r="Q16">
            <v>1719.7793681005223</v>
          </cell>
          <cell r="R16">
            <v>1785.0645747282765</v>
          </cell>
          <cell r="S16">
            <v>1865.2604208163932</v>
          </cell>
          <cell r="T16">
            <v>1973.8645768496879</v>
          </cell>
          <cell r="U16">
            <v>2101.2711575674675</v>
          </cell>
          <cell r="V16">
            <v>2235.7191642897842</v>
          </cell>
          <cell r="W16">
            <v>2378.705706786689</v>
          </cell>
          <cell r="X16">
            <v>2532.0481122064903</v>
          </cell>
          <cell r="Y16">
            <v>2693.1597377853536</v>
          </cell>
          <cell r="Z16">
            <v>2864.2828165146179</v>
          </cell>
          <cell r="AA16">
            <v>3045.389082564785</v>
          </cell>
        </row>
        <row r="23">
          <cell r="L23">
            <v>23.721224014190739</v>
          </cell>
          <cell r="M23">
            <v>29.322729915676064</v>
          </cell>
          <cell r="N23">
            <v>25.193398706172047</v>
          </cell>
          <cell r="O23">
            <v>27.894021571140456</v>
          </cell>
          <cell r="P23">
            <v>34.665808063844906</v>
          </cell>
          <cell r="Q23">
            <v>46.853071950736194</v>
          </cell>
          <cell r="R23">
            <v>42.34569381369829</v>
          </cell>
          <cell r="S23">
            <v>7.9769347965200268</v>
          </cell>
          <cell r="T23">
            <v>-9.609086777573566</v>
          </cell>
          <cell r="U23">
            <v>-17.97881102488509</v>
          </cell>
          <cell r="V23">
            <v>-26.251181250686841</v>
          </cell>
          <cell r="W23">
            <v>-35.351662736854905</v>
          </cell>
          <cell r="X23">
            <v>-44.787599326886266</v>
          </cell>
          <cell r="Y23">
            <v>-52.784625775330824</v>
          </cell>
          <cell r="Z23">
            <v>-60.620414754570447</v>
          </cell>
          <cell r="AA23">
            <v>-68.556795162904564</v>
          </cell>
        </row>
        <row r="120">
          <cell r="M120">
            <v>7822.6530566960673</v>
          </cell>
          <cell r="N120">
            <v>8678.3861754188201</v>
          </cell>
          <cell r="O120">
            <v>9694.2926917911955</v>
          </cell>
          <cell r="P120">
            <v>10717.808554544948</v>
          </cell>
          <cell r="Q120">
            <v>11790.718151525647</v>
          </cell>
          <cell r="R120">
            <v>12912.70165157152</v>
          </cell>
          <cell r="S120">
            <v>14324.085539332274</v>
          </cell>
          <cell r="T120">
            <v>16139.106278393579</v>
          </cell>
          <cell r="U120">
            <v>18359.313021212361</v>
          </cell>
          <cell r="V120">
            <v>20898.275163084789</v>
          </cell>
          <cell r="W120">
            <v>23815.186211575285</v>
          </cell>
          <cell r="X120">
            <v>27155.708089407988</v>
          </cell>
          <cell r="Y120">
            <v>30980.216130350807</v>
          </cell>
          <cell r="Z120">
            <v>35337.620841250013</v>
          </cell>
          <cell r="AA120">
            <v>40288.4019352467</v>
          </cell>
        </row>
        <row r="124">
          <cell r="K124">
            <v>0</v>
          </cell>
          <cell r="L124">
            <v>264.31771382556872</v>
          </cell>
          <cell r="M124">
            <v>242.49318282791046</v>
          </cell>
          <cell r="N124">
            <v>150.76713602489144</v>
          </cell>
          <cell r="O124">
            <v>96.575006564051364</v>
          </cell>
          <cell r="P124">
            <v>75.145835361812715</v>
          </cell>
          <cell r="Q124">
            <v>114.25536044138971</v>
          </cell>
          <cell r="R124">
            <v>123.90611873580383</v>
          </cell>
          <cell r="S124">
            <v>-99.458848260910599</v>
          </cell>
          <cell r="T124">
            <v>-177.23133623490321</v>
          </cell>
          <cell r="U124">
            <v>-196.55526059212934</v>
          </cell>
          <cell r="V124">
            <v>-224.53400416370641</v>
          </cell>
          <cell r="W124">
            <v>-269.51355892793799</v>
          </cell>
          <cell r="X124">
            <v>-305.39444493798146</v>
          </cell>
          <cell r="Y124">
            <v>-358.4155463722891</v>
          </cell>
          <cell r="Z124">
            <v>-394.34718947282818</v>
          </cell>
          <cell r="AA124">
            <v>-407.00917185391154</v>
          </cell>
        </row>
        <row r="342">
          <cell r="K342">
            <v>32.71438692239542</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etary"/>
      <sheetName val="Gen Gov Oper"/>
      <sheetName val="Securit-Forex"/>
      <sheetName val="Panel1"/>
      <sheetName val="Panel2"/>
      <sheetName val="Panel3"/>
      <sheetName val="Macroeconomic Indicators"/>
      <sheetName val="Financial Indicators"/>
      <sheetName val="Financial Indicators (daily)"/>
      <sheetName val="Table1m7"/>
      <sheetName val="Real interest rates"/>
      <sheetName val="Real wages"/>
      <sheetName val="Longer Wages"/>
      <sheetName val="CPI"/>
      <sheetName val="Interest Rates"/>
      <sheetName val="Proj"/>
      <sheetName val="Ass"/>
      <sheetName val="Ass Model"/>
      <sheetName val="Proj_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BELARUS--Financial Indicators</v>
          </cell>
        </row>
        <row r="2">
          <cell r="L2" t="str">
            <v>Refinance Rate (eop)</v>
          </cell>
          <cell r="N2" t="str">
            <v>Interbank Lending Rate 2/</v>
          </cell>
        </row>
        <row r="3">
          <cell r="L3" t="str">
            <v>(%)</v>
          </cell>
          <cell r="N3" t="str">
            <v>(%)</v>
          </cell>
        </row>
        <row r="4">
          <cell r="S4" t="str">
            <v>Average Weighted Yield</v>
          </cell>
        </row>
        <row r="7">
          <cell r="L7">
            <v>38</v>
          </cell>
        </row>
        <row r="8">
          <cell r="L8">
            <v>38</v>
          </cell>
        </row>
        <row r="9">
          <cell r="L9">
            <v>38</v>
          </cell>
        </row>
        <row r="10">
          <cell r="L10">
            <v>38</v>
          </cell>
        </row>
        <row r="11">
          <cell r="L11">
            <v>38</v>
          </cell>
        </row>
        <row r="12">
          <cell r="L12">
            <v>38</v>
          </cell>
        </row>
        <row r="13">
          <cell r="L13">
            <v>38</v>
          </cell>
        </row>
        <row r="14">
          <cell r="L14">
            <v>38</v>
          </cell>
        </row>
        <row r="15">
          <cell r="L15">
            <v>38</v>
          </cell>
        </row>
        <row r="16">
          <cell r="L16">
            <v>38</v>
          </cell>
        </row>
        <row r="17">
          <cell r="L17">
            <v>38</v>
          </cell>
        </row>
        <row r="18">
          <cell r="L18">
            <v>38</v>
          </cell>
        </row>
        <row r="19">
          <cell r="L19">
            <v>38</v>
          </cell>
        </row>
        <row r="20">
          <cell r="L20">
            <v>38</v>
          </cell>
        </row>
        <row r="21">
          <cell r="L21">
            <v>38</v>
          </cell>
        </row>
        <row r="22">
          <cell r="L22">
            <v>38</v>
          </cell>
        </row>
        <row r="23">
          <cell r="L23">
            <v>38</v>
          </cell>
        </row>
        <row r="24">
          <cell r="L24">
            <v>38</v>
          </cell>
        </row>
        <row r="25">
          <cell r="L25">
            <v>38</v>
          </cell>
        </row>
        <row r="26">
          <cell r="L26">
            <v>38</v>
          </cell>
        </row>
        <row r="27">
          <cell r="L27">
            <v>38</v>
          </cell>
        </row>
        <row r="28">
          <cell r="L28">
            <v>38</v>
          </cell>
        </row>
        <row r="29">
          <cell r="L29">
            <v>38</v>
          </cell>
        </row>
        <row r="30">
          <cell r="L30">
            <v>38</v>
          </cell>
        </row>
        <row r="31">
          <cell r="L31">
            <v>38</v>
          </cell>
        </row>
        <row r="32">
          <cell r="L32">
            <v>38</v>
          </cell>
        </row>
        <row r="33">
          <cell r="L33">
            <v>38</v>
          </cell>
        </row>
        <row r="34">
          <cell r="L34">
            <v>38</v>
          </cell>
        </row>
        <row r="35">
          <cell r="L35">
            <v>38</v>
          </cell>
        </row>
        <row r="36">
          <cell r="L36">
            <v>38</v>
          </cell>
        </row>
        <row r="37">
          <cell r="L37">
            <v>38</v>
          </cell>
        </row>
        <row r="38">
          <cell r="L38">
            <v>38</v>
          </cell>
        </row>
        <row r="39">
          <cell r="L39">
            <v>38</v>
          </cell>
        </row>
        <row r="40">
          <cell r="L40">
            <v>38</v>
          </cell>
        </row>
        <row r="41">
          <cell r="L41">
            <v>38</v>
          </cell>
        </row>
        <row r="42">
          <cell r="L42">
            <v>38</v>
          </cell>
        </row>
        <row r="43">
          <cell r="L43">
            <v>38</v>
          </cell>
        </row>
        <row r="44">
          <cell r="L44">
            <v>38</v>
          </cell>
        </row>
        <row r="45">
          <cell r="L45">
            <v>38</v>
          </cell>
        </row>
        <row r="46">
          <cell r="L46">
            <v>38</v>
          </cell>
        </row>
        <row r="47">
          <cell r="L47">
            <v>38</v>
          </cell>
        </row>
        <row r="48">
          <cell r="L48">
            <v>38</v>
          </cell>
        </row>
        <row r="49">
          <cell r="L49">
            <v>38</v>
          </cell>
        </row>
        <row r="50">
          <cell r="L50">
            <v>38</v>
          </cell>
        </row>
        <row r="51">
          <cell r="L51">
            <v>38</v>
          </cell>
        </row>
        <row r="52">
          <cell r="L52">
            <v>38</v>
          </cell>
        </row>
        <row r="53">
          <cell r="L53">
            <v>38</v>
          </cell>
        </row>
        <row r="54">
          <cell r="L54">
            <v>38</v>
          </cell>
        </row>
        <row r="55">
          <cell r="L55">
            <v>38</v>
          </cell>
        </row>
        <row r="56">
          <cell r="L56">
            <v>38</v>
          </cell>
        </row>
        <row r="57">
          <cell r="L57">
            <v>38</v>
          </cell>
        </row>
        <row r="58">
          <cell r="L58">
            <v>38</v>
          </cell>
        </row>
        <row r="59">
          <cell r="L59">
            <v>38</v>
          </cell>
        </row>
        <row r="60">
          <cell r="L60">
            <v>38</v>
          </cell>
        </row>
        <row r="61">
          <cell r="L61">
            <v>37</v>
          </cell>
        </row>
        <row r="62">
          <cell r="L62">
            <v>37</v>
          </cell>
        </row>
        <row r="63">
          <cell r="L63">
            <v>37</v>
          </cell>
        </row>
        <row r="64">
          <cell r="L64">
            <v>37</v>
          </cell>
        </row>
        <row r="65">
          <cell r="L65">
            <v>37</v>
          </cell>
        </row>
        <row r="66">
          <cell r="L66">
            <v>37</v>
          </cell>
        </row>
        <row r="67">
          <cell r="L67">
            <v>37</v>
          </cell>
        </row>
        <row r="68">
          <cell r="L68">
            <v>37</v>
          </cell>
        </row>
        <row r="69">
          <cell r="L69">
            <v>37</v>
          </cell>
        </row>
        <row r="70">
          <cell r="L70">
            <v>37</v>
          </cell>
        </row>
        <row r="71">
          <cell r="L71">
            <v>37</v>
          </cell>
        </row>
        <row r="72">
          <cell r="L72">
            <v>37</v>
          </cell>
        </row>
        <row r="73">
          <cell r="L73">
            <v>37</v>
          </cell>
        </row>
        <row r="74">
          <cell r="L74">
            <v>37</v>
          </cell>
        </row>
        <row r="75">
          <cell r="L75">
            <v>37</v>
          </cell>
        </row>
        <row r="76">
          <cell r="L76">
            <v>37</v>
          </cell>
        </row>
        <row r="77">
          <cell r="L77">
            <v>37</v>
          </cell>
        </row>
        <row r="78">
          <cell r="L78">
            <v>37</v>
          </cell>
        </row>
        <row r="79">
          <cell r="L79">
            <v>37</v>
          </cell>
        </row>
        <row r="80">
          <cell r="L80">
            <v>37</v>
          </cell>
        </row>
        <row r="81">
          <cell r="L81">
            <v>37</v>
          </cell>
        </row>
        <row r="82">
          <cell r="L82">
            <v>35</v>
          </cell>
        </row>
        <row r="83">
          <cell r="L83">
            <v>35</v>
          </cell>
        </row>
        <row r="84">
          <cell r="L84">
            <v>35</v>
          </cell>
        </row>
        <row r="85">
          <cell r="L85">
            <v>35</v>
          </cell>
        </row>
        <row r="86">
          <cell r="L86">
            <v>35</v>
          </cell>
        </row>
        <row r="87">
          <cell r="L87">
            <v>35</v>
          </cell>
        </row>
        <row r="88">
          <cell r="L88">
            <v>35</v>
          </cell>
        </row>
        <row r="89">
          <cell r="L89">
            <v>35</v>
          </cell>
        </row>
        <row r="90">
          <cell r="L90">
            <v>35</v>
          </cell>
          <cell r="N90">
            <v>16.600000000000001</v>
          </cell>
        </row>
        <row r="92">
          <cell r="L92">
            <v>35</v>
          </cell>
          <cell r="N92">
            <v>18.3</v>
          </cell>
        </row>
        <row r="93">
          <cell r="L93">
            <v>35</v>
          </cell>
          <cell r="N93">
            <v>21.6</v>
          </cell>
        </row>
        <row r="94">
          <cell r="L94">
            <v>35</v>
          </cell>
          <cell r="N94">
            <v>19.7</v>
          </cell>
        </row>
        <row r="95">
          <cell r="L95">
            <v>35</v>
          </cell>
          <cell r="N95">
            <v>20.6</v>
          </cell>
        </row>
        <row r="96">
          <cell r="L96">
            <v>35</v>
          </cell>
          <cell r="N96">
            <v>18.7</v>
          </cell>
        </row>
        <row r="97">
          <cell r="L97">
            <v>35</v>
          </cell>
          <cell r="N97">
            <v>36.200000000000003</v>
          </cell>
        </row>
        <row r="98">
          <cell r="L98">
            <v>35</v>
          </cell>
          <cell r="N98">
            <v>20.2</v>
          </cell>
        </row>
        <row r="99">
          <cell r="L99">
            <v>35</v>
          </cell>
          <cell r="N99">
            <v>18.600000000000001</v>
          </cell>
        </row>
        <row r="100">
          <cell r="L100">
            <v>35</v>
          </cell>
          <cell r="N100">
            <v>17.600000000000001</v>
          </cell>
        </row>
        <row r="101">
          <cell r="L101">
            <v>34</v>
          </cell>
          <cell r="N101">
            <v>18.600000000000001</v>
          </cell>
        </row>
        <row r="102">
          <cell r="L102">
            <v>34</v>
          </cell>
          <cell r="N102">
            <v>27.4</v>
          </cell>
        </row>
        <row r="103">
          <cell r="L103">
            <v>34</v>
          </cell>
          <cell r="N103">
            <v>18.8</v>
          </cell>
        </row>
        <row r="104">
          <cell r="L104">
            <v>34</v>
          </cell>
          <cell r="N104">
            <v>16.5</v>
          </cell>
        </row>
        <row r="105">
          <cell r="L105">
            <v>34</v>
          </cell>
          <cell r="N105">
            <v>18.3</v>
          </cell>
        </row>
        <row r="106">
          <cell r="L106">
            <v>34</v>
          </cell>
          <cell r="N106">
            <v>17.600000000000001</v>
          </cell>
        </row>
        <row r="107">
          <cell r="L107">
            <v>34</v>
          </cell>
          <cell r="N107">
            <v>15</v>
          </cell>
        </row>
        <row r="108">
          <cell r="L108">
            <v>34</v>
          </cell>
          <cell r="N108">
            <v>19.600000000000001</v>
          </cell>
        </row>
        <row r="109">
          <cell r="L109">
            <v>34</v>
          </cell>
          <cell r="N109">
            <v>16.100000000000001</v>
          </cell>
        </row>
        <row r="110">
          <cell r="L110">
            <v>34</v>
          </cell>
        </row>
        <row r="111">
          <cell r="L111">
            <v>34</v>
          </cell>
          <cell r="N111">
            <v>18.600000000000001</v>
          </cell>
        </row>
        <row r="112">
          <cell r="L112">
            <v>34</v>
          </cell>
          <cell r="N112">
            <v>15</v>
          </cell>
        </row>
        <row r="113">
          <cell r="L113">
            <v>34</v>
          </cell>
          <cell r="N113">
            <v>18.3</v>
          </cell>
        </row>
        <row r="114">
          <cell r="L114">
            <v>34</v>
          </cell>
          <cell r="N114">
            <v>19.399999999999999</v>
          </cell>
        </row>
        <row r="115">
          <cell r="L115">
            <v>34</v>
          </cell>
          <cell r="N115">
            <v>20.3</v>
          </cell>
        </row>
        <row r="116">
          <cell r="L116">
            <v>34</v>
          </cell>
          <cell r="N116">
            <v>20.5</v>
          </cell>
        </row>
        <row r="117">
          <cell r="L117">
            <v>34</v>
          </cell>
          <cell r="N117">
            <v>23.8</v>
          </cell>
        </row>
        <row r="118">
          <cell r="L118">
            <v>34</v>
          </cell>
          <cell r="N118">
            <v>20.5</v>
          </cell>
        </row>
        <row r="119">
          <cell r="L119">
            <v>34</v>
          </cell>
          <cell r="N119">
            <v>19</v>
          </cell>
        </row>
        <row r="120">
          <cell r="L120">
            <v>34</v>
          </cell>
          <cell r="N120">
            <v>19.8</v>
          </cell>
        </row>
        <row r="121">
          <cell r="L121">
            <v>34</v>
          </cell>
          <cell r="N121">
            <v>19.399999999999999</v>
          </cell>
        </row>
        <row r="122">
          <cell r="L122">
            <v>34</v>
          </cell>
          <cell r="N122">
            <v>20.9</v>
          </cell>
        </row>
        <row r="123">
          <cell r="L123">
            <v>34</v>
          </cell>
          <cell r="N123">
            <v>21.4</v>
          </cell>
        </row>
        <row r="124">
          <cell r="L124">
            <v>33</v>
          </cell>
          <cell r="N124">
            <v>22.7</v>
          </cell>
        </row>
        <row r="125">
          <cell r="L125">
            <v>33</v>
          </cell>
          <cell r="N125">
            <v>24.6</v>
          </cell>
        </row>
        <row r="126">
          <cell r="L126">
            <v>33</v>
          </cell>
          <cell r="N126">
            <v>22</v>
          </cell>
        </row>
        <row r="127">
          <cell r="L127">
            <v>33</v>
          </cell>
          <cell r="N127">
            <v>22.7</v>
          </cell>
        </row>
        <row r="128">
          <cell r="L128">
            <v>33</v>
          </cell>
          <cell r="N128">
            <v>21.8</v>
          </cell>
        </row>
        <row r="129">
          <cell r="L129">
            <v>33</v>
          </cell>
          <cell r="N129">
            <v>25.1</v>
          </cell>
        </row>
        <row r="130">
          <cell r="L130">
            <v>33</v>
          </cell>
          <cell r="N130">
            <v>20.6</v>
          </cell>
        </row>
        <row r="131">
          <cell r="L131">
            <v>33</v>
          </cell>
          <cell r="N131">
            <v>19.3</v>
          </cell>
        </row>
        <row r="132">
          <cell r="L132">
            <v>33</v>
          </cell>
          <cell r="N132">
            <v>20.100000000000001</v>
          </cell>
        </row>
        <row r="133">
          <cell r="L133">
            <v>33</v>
          </cell>
          <cell r="N133">
            <v>18.2</v>
          </cell>
        </row>
        <row r="134">
          <cell r="L134">
            <v>33</v>
          </cell>
          <cell r="N134">
            <v>17.100000000000001</v>
          </cell>
        </row>
        <row r="135">
          <cell r="L135">
            <v>33</v>
          </cell>
          <cell r="N135">
            <v>17.899999999999999</v>
          </cell>
        </row>
        <row r="136">
          <cell r="L136">
            <v>33</v>
          </cell>
          <cell r="N136">
            <v>16.3</v>
          </cell>
        </row>
        <row r="137">
          <cell r="L137">
            <v>33</v>
          </cell>
          <cell r="N137">
            <v>21.2</v>
          </cell>
        </row>
        <row r="138">
          <cell r="L138">
            <v>33</v>
          </cell>
          <cell r="N138">
            <v>18.600000000000001</v>
          </cell>
        </row>
        <row r="139">
          <cell r="L139">
            <v>33</v>
          </cell>
          <cell r="N139">
            <v>19.100000000000001</v>
          </cell>
        </row>
        <row r="140">
          <cell r="L140">
            <v>33</v>
          </cell>
          <cell r="N140">
            <v>19.5</v>
          </cell>
        </row>
        <row r="141">
          <cell r="L141">
            <v>31</v>
          </cell>
          <cell r="N141">
            <v>19.100000000000001</v>
          </cell>
        </row>
        <row r="142">
          <cell r="L142">
            <v>31</v>
          </cell>
          <cell r="N142">
            <v>17.8</v>
          </cell>
        </row>
        <row r="143">
          <cell r="L143">
            <v>31</v>
          </cell>
          <cell r="N143">
            <v>23.2</v>
          </cell>
        </row>
        <row r="144">
          <cell r="L144">
            <v>31</v>
          </cell>
          <cell r="N144">
            <v>24.4</v>
          </cell>
        </row>
        <row r="145">
          <cell r="L145">
            <v>31</v>
          </cell>
          <cell r="N145">
            <v>19.3</v>
          </cell>
        </row>
        <row r="146">
          <cell r="L146">
            <v>31</v>
          </cell>
          <cell r="N146">
            <v>18.100000000000001</v>
          </cell>
        </row>
        <row r="147">
          <cell r="L147">
            <v>31</v>
          </cell>
          <cell r="N147">
            <v>19.2</v>
          </cell>
        </row>
        <row r="148">
          <cell r="L148">
            <v>31</v>
          </cell>
          <cell r="N148">
            <v>17.8</v>
          </cell>
        </row>
        <row r="149">
          <cell r="L149">
            <v>31</v>
          </cell>
          <cell r="N149">
            <v>17.100000000000001</v>
          </cell>
        </row>
        <row r="150">
          <cell r="L150">
            <v>31</v>
          </cell>
          <cell r="N150">
            <v>16.600000000000001</v>
          </cell>
        </row>
        <row r="151">
          <cell r="L151">
            <v>31</v>
          </cell>
          <cell r="N151">
            <v>17.8</v>
          </cell>
        </row>
        <row r="152">
          <cell r="L152">
            <v>31</v>
          </cell>
          <cell r="N152">
            <v>17.100000000000001</v>
          </cell>
        </row>
        <row r="153">
          <cell r="L153">
            <v>31</v>
          </cell>
          <cell r="N153">
            <v>17.3</v>
          </cell>
        </row>
        <row r="154">
          <cell r="L154">
            <v>31</v>
          </cell>
          <cell r="N154">
            <v>16.600000000000001</v>
          </cell>
        </row>
        <row r="155">
          <cell r="L155">
            <v>31</v>
          </cell>
          <cell r="N155">
            <v>18</v>
          </cell>
        </row>
        <row r="156">
          <cell r="L156">
            <v>31</v>
          </cell>
          <cell r="N156">
            <v>12.4</v>
          </cell>
        </row>
        <row r="157">
          <cell r="L157">
            <v>31</v>
          </cell>
          <cell r="N157">
            <v>13.6</v>
          </cell>
        </row>
        <row r="158">
          <cell r="L158">
            <v>31</v>
          </cell>
          <cell r="N158">
            <v>13.4</v>
          </cell>
        </row>
        <row r="159">
          <cell r="L159">
            <v>31</v>
          </cell>
          <cell r="N159">
            <v>16.2</v>
          </cell>
        </row>
        <row r="160">
          <cell r="L160">
            <v>31</v>
          </cell>
          <cell r="N160">
            <v>16.100000000000001</v>
          </cell>
        </row>
        <row r="161">
          <cell r="L161">
            <v>31</v>
          </cell>
          <cell r="N161">
            <v>22.4</v>
          </cell>
        </row>
        <row r="162">
          <cell r="L162">
            <v>31</v>
          </cell>
          <cell r="N162">
            <v>31.9</v>
          </cell>
        </row>
        <row r="163">
          <cell r="L163">
            <v>30</v>
          </cell>
          <cell r="N163">
            <v>19.2</v>
          </cell>
        </row>
        <row r="164">
          <cell r="L164">
            <v>30</v>
          </cell>
          <cell r="N164">
            <v>17.100000000000001</v>
          </cell>
        </row>
        <row r="165">
          <cell r="L165">
            <v>30</v>
          </cell>
          <cell r="N165">
            <v>16.5</v>
          </cell>
        </row>
        <row r="166">
          <cell r="L166">
            <v>30</v>
          </cell>
          <cell r="N166">
            <v>34.6</v>
          </cell>
        </row>
        <row r="167">
          <cell r="L167">
            <v>30</v>
          </cell>
          <cell r="N167">
            <v>24.7</v>
          </cell>
        </row>
        <row r="168">
          <cell r="L168">
            <v>30</v>
          </cell>
          <cell r="N168">
            <v>17.3</v>
          </cell>
        </row>
        <row r="169">
          <cell r="L169">
            <v>30</v>
          </cell>
          <cell r="N169">
            <v>17.600000000000001</v>
          </cell>
        </row>
        <row r="170">
          <cell r="L170">
            <v>30</v>
          </cell>
          <cell r="N170">
            <v>18.3</v>
          </cell>
        </row>
        <row r="171">
          <cell r="L171">
            <v>30</v>
          </cell>
          <cell r="N171">
            <v>18.7</v>
          </cell>
        </row>
        <row r="172">
          <cell r="L172">
            <v>30</v>
          </cell>
          <cell r="N172">
            <v>22.3</v>
          </cell>
        </row>
        <row r="173">
          <cell r="L173">
            <v>30</v>
          </cell>
          <cell r="N173">
            <v>13.8</v>
          </cell>
        </row>
        <row r="174">
          <cell r="L174">
            <v>30</v>
          </cell>
          <cell r="N174">
            <v>16.600000000000001</v>
          </cell>
        </row>
        <row r="175">
          <cell r="L175">
            <v>30</v>
          </cell>
          <cell r="N175">
            <v>17.600000000000001</v>
          </cell>
        </row>
        <row r="176">
          <cell r="L176">
            <v>30</v>
          </cell>
          <cell r="N176">
            <v>24.3</v>
          </cell>
        </row>
        <row r="177">
          <cell r="L177">
            <v>30</v>
          </cell>
          <cell r="N177">
            <v>21.6</v>
          </cell>
        </row>
        <row r="178">
          <cell r="L178">
            <v>30</v>
          </cell>
          <cell r="N178">
            <v>17.8</v>
          </cell>
        </row>
        <row r="179">
          <cell r="L179">
            <v>30</v>
          </cell>
          <cell r="N179">
            <v>19.2</v>
          </cell>
        </row>
        <row r="180">
          <cell r="L180">
            <v>30</v>
          </cell>
          <cell r="N180">
            <v>21.6</v>
          </cell>
        </row>
        <row r="181">
          <cell r="L181">
            <v>30</v>
          </cell>
          <cell r="N181">
            <v>18.8</v>
          </cell>
        </row>
        <row r="182">
          <cell r="L182">
            <v>30</v>
          </cell>
          <cell r="N182">
            <v>20.2</v>
          </cell>
        </row>
        <row r="183">
          <cell r="L183">
            <v>30</v>
          </cell>
          <cell r="N183">
            <v>19.899999999999999</v>
          </cell>
        </row>
        <row r="184">
          <cell r="L184">
            <v>30</v>
          </cell>
          <cell r="N184">
            <v>22.2</v>
          </cell>
        </row>
        <row r="185">
          <cell r="L185">
            <v>30</v>
          </cell>
          <cell r="N185">
            <v>22.9</v>
          </cell>
        </row>
        <row r="186">
          <cell r="L186">
            <v>30</v>
          </cell>
          <cell r="N186">
            <v>28.8</v>
          </cell>
        </row>
        <row r="187">
          <cell r="L187">
            <v>30</v>
          </cell>
          <cell r="N187">
            <v>44.1</v>
          </cell>
        </row>
        <row r="188">
          <cell r="L188">
            <v>29</v>
          </cell>
          <cell r="N188">
            <v>46.6</v>
          </cell>
        </row>
        <row r="189">
          <cell r="L189">
            <v>29</v>
          </cell>
          <cell r="N189">
            <v>23.4</v>
          </cell>
        </row>
        <row r="190">
          <cell r="L190">
            <v>29</v>
          </cell>
          <cell r="N190">
            <v>19.5</v>
          </cell>
        </row>
        <row r="191">
          <cell r="L191">
            <v>29</v>
          </cell>
          <cell r="N191">
            <v>21</v>
          </cell>
        </row>
        <row r="192">
          <cell r="L192">
            <v>29</v>
          </cell>
          <cell r="N192">
            <v>26.7</v>
          </cell>
        </row>
        <row r="193">
          <cell r="L193">
            <v>29</v>
          </cell>
          <cell r="N193">
            <v>16.600000000000001</v>
          </cell>
        </row>
        <row r="194">
          <cell r="L194">
            <v>29</v>
          </cell>
          <cell r="N194">
            <v>17.899999999999999</v>
          </cell>
        </row>
        <row r="195">
          <cell r="L195">
            <v>29</v>
          </cell>
          <cell r="N195">
            <v>17.8</v>
          </cell>
          <cell r="S195">
            <v>26.99</v>
          </cell>
        </row>
        <row r="196">
          <cell r="L196">
            <v>29</v>
          </cell>
          <cell r="N196">
            <v>17.399999999999999</v>
          </cell>
          <cell r="S196">
            <v>26.98</v>
          </cell>
        </row>
        <row r="197">
          <cell r="L197">
            <v>29</v>
          </cell>
          <cell r="N197">
            <v>21.1</v>
          </cell>
          <cell r="S197">
            <v>26.98</v>
          </cell>
        </row>
        <row r="198">
          <cell r="L198">
            <v>29</v>
          </cell>
          <cell r="N198">
            <v>19.8</v>
          </cell>
        </row>
        <row r="199">
          <cell r="L199">
            <v>29</v>
          </cell>
          <cell r="N199">
            <v>24.1</v>
          </cell>
          <cell r="S199">
            <v>26.96</v>
          </cell>
        </row>
        <row r="200">
          <cell r="L200">
            <v>29</v>
          </cell>
          <cell r="N200">
            <v>26.1</v>
          </cell>
          <cell r="S200">
            <v>26.96</v>
          </cell>
        </row>
        <row r="201">
          <cell r="L201">
            <v>29</v>
          </cell>
          <cell r="N201">
            <v>37.200000000000003</v>
          </cell>
        </row>
        <row r="202">
          <cell r="L202">
            <v>29</v>
          </cell>
          <cell r="N202">
            <v>31.7</v>
          </cell>
        </row>
        <row r="203">
          <cell r="L203">
            <v>29</v>
          </cell>
          <cell r="N203">
            <v>23.6</v>
          </cell>
        </row>
        <row r="204">
          <cell r="L204">
            <v>29</v>
          </cell>
          <cell r="N204">
            <v>24.6</v>
          </cell>
          <cell r="S204">
            <v>26.96</v>
          </cell>
        </row>
        <row r="205">
          <cell r="L205">
            <v>29</v>
          </cell>
          <cell r="N205">
            <v>26</v>
          </cell>
          <cell r="S205">
            <v>26.95</v>
          </cell>
        </row>
        <row r="206">
          <cell r="L206">
            <v>29</v>
          </cell>
          <cell r="N206">
            <v>3.6</v>
          </cell>
        </row>
        <row r="207">
          <cell r="L207">
            <v>29</v>
          </cell>
          <cell r="N207">
            <v>29.7</v>
          </cell>
        </row>
        <row r="208">
          <cell r="L208">
            <v>29</v>
          </cell>
          <cell r="N208">
            <v>27.6</v>
          </cell>
        </row>
        <row r="209">
          <cell r="L209">
            <v>29</v>
          </cell>
          <cell r="N209">
            <v>31.5</v>
          </cell>
        </row>
        <row r="210">
          <cell r="L210">
            <v>28</v>
          </cell>
          <cell r="N210">
            <v>32.700000000000003</v>
          </cell>
        </row>
        <row r="211">
          <cell r="L211">
            <v>28</v>
          </cell>
          <cell r="N211">
            <v>28.9</v>
          </cell>
          <cell r="S211">
            <v>26.95</v>
          </cell>
        </row>
        <row r="212">
          <cell r="L212">
            <v>28</v>
          </cell>
          <cell r="N212">
            <v>25.6</v>
          </cell>
        </row>
        <row r="213">
          <cell r="L213">
            <v>28</v>
          </cell>
          <cell r="N213">
            <v>22.5</v>
          </cell>
        </row>
        <row r="214">
          <cell r="L214">
            <v>28</v>
          </cell>
          <cell r="N214">
            <v>25.2</v>
          </cell>
          <cell r="S214">
            <v>26.38</v>
          </cell>
        </row>
        <row r="215">
          <cell r="L215">
            <v>28</v>
          </cell>
          <cell r="N215">
            <v>28.4</v>
          </cell>
          <cell r="S215">
            <v>26.37</v>
          </cell>
        </row>
        <row r="216">
          <cell r="L216">
            <v>28</v>
          </cell>
          <cell r="N216">
            <v>34.4</v>
          </cell>
        </row>
        <row r="217">
          <cell r="L217">
            <v>28</v>
          </cell>
          <cell r="N217">
            <v>24.6</v>
          </cell>
        </row>
        <row r="218">
          <cell r="L218">
            <v>28</v>
          </cell>
          <cell r="N218">
            <v>19.100000000000001</v>
          </cell>
        </row>
        <row r="219">
          <cell r="L219">
            <v>28</v>
          </cell>
          <cell r="N219">
            <v>18.8</v>
          </cell>
          <cell r="S219">
            <v>26.94</v>
          </cell>
        </row>
        <row r="220">
          <cell r="L220">
            <v>28</v>
          </cell>
          <cell r="N220">
            <v>21.6</v>
          </cell>
          <cell r="S220">
            <v>26.49</v>
          </cell>
        </row>
        <row r="221">
          <cell r="L221">
            <v>28</v>
          </cell>
          <cell r="N221">
            <v>26.3</v>
          </cell>
          <cell r="S221">
            <v>26.34</v>
          </cell>
        </row>
        <row r="222">
          <cell r="L222">
            <v>28</v>
          </cell>
          <cell r="N222">
            <v>21.4</v>
          </cell>
        </row>
        <row r="223">
          <cell r="L223">
            <v>28</v>
          </cell>
          <cell r="N223">
            <v>18.399999999999999</v>
          </cell>
          <cell r="S223">
            <v>26.37</v>
          </cell>
        </row>
        <row r="224">
          <cell r="L224">
            <v>28</v>
          </cell>
          <cell r="N224">
            <v>17.899999999999999</v>
          </cell>
        </row>
        <row r="225">
          <cell r="L225">
            <v>28</v>
          </cell>
          <cell r="N225">
            <v>19.600000000000001</v>
          </cell>
          <cell r="S225">
            <v>27.05</v>
          </cell>
        </row>
        <row r="226">
          <cell r="L226">
            <v>28</v>
          </cell>
          <cell r="N226">
            <v>26.5</v>
          </cell>
          <cell r="S226">
            <v>27.05</v>
          </cell>
        </row>
        <row r="227">
          <cell r="L227">
            <v>28</v>
          </cell>
          <cell r="N227">
            <v>19.3</v>
          </cell>
          <cell r="S227">
            <v>27.05</v>
          </cell>
        </row>
        <row r="228">
          <cell r="L228">
            <v>28</v>
          </cell>
          <cell r="N228">
            <v>16.899999999999999</v>
          </cell>
          <cell r="S228">
            <v>27.03</v>
          </cell>
        </row>
        <row r="229">
          <cell r="L229">
            <v>28</v>
          </cell>
          <cell r="N229">
            <v>15.6</v>
          </cell>
          <cell r="S229">
            <v>27.02</v>
          </cell>
        </row>
        <row r="230">
          <cell r="L230">
            <v>28</v>
          </cell>
          <cell r="N230">
            <v>18.600000000000001</v>
          </cell>
          <cell r="S230">
            <v>27.03</v>
          </cell>
        </row>
        <row r="231">
          <cell r="L231">
            <v>28</v>
          </cell>
          <cell r="N231">
            <v>27.9</v>
          </cell>
        </row>
        <row r="232">
          <cell r="L232">
            <v>28</v>
          </cell>
          <cell r="N232">
            <v>20.2</v>
          </cell>
          <cell r="S232">
            <v>27.02</v>
          </cell>
        </row>
        <row r="233">
          <cell r="L233">
            <v>28</v>
          </cell>
          <cell r="N233">
            <v>20.2</v>
          </cell>
          <cell r="S233">
            <v>27.18</v>
          </cell>
        </row>
        <row r="234">
          <cell r="L234">
            <v>28</v>
          </cell>
          <cell r="N234">
            <v>19.2</v>
          </cell>
          <cell r="S234">
            <v>27.14</v>
          </cell>
        </row>
        <row r="235">
          <cell r="L235">
            <v>28</v>
          </cell>
          <cell r="N235">
            <v>16.600000000000001</v>
          </cell>
          <cell r="S235">
            <v>27.05</v>
          </cell>
        </row>
        <row r="236">
          <cell r="L236">
            <v>28</v>
          </cell>
          <cell r="N236">
            <v>18.399999999999999</v>
          </cell>
          <cell r="S236">
            <v>27.5</v>
          </cell>
        </row>
        <row r="237">
          <cell r="L237">
            <v>28</v>
          </cell>
          <cell r="N237">
            <v>15</v>
          </cell>
          <cell r="S237">
            <v>26.37</v>
          </cell>
        </row>
        <row r="238">
          <cell r="L238">
            <v>28</v>
          </cell>
          <cell r="N238">
            <v>16.3</v>
          </cell>
          <cell r="S238">
            <v>27.14</v>
          </cell>
        </row>
        <row r="239">
          <cell r="L239">
            <v>28</v>
          </cell>
          <cell r="N239">
            <v>13.7</v>
          </cell>
          <cell r="S239">
            <v>27.04</v>
          </cell>
        </row>
        <row r="240">
          <cell r="L240">
            <v>28</v>
          </cell>
          <cell r="N240">
            <v>18.3</v>
          </cell>
          <cell r="S240">
            <v>27.04</v>
          </cell>
        </row>
        <row r="241">
          <cell r="L241">
            <v>28</v>
          </cell>
          <cell r="N241">
            <v>19.399999999999999</v>
          </cell>
          <cell r="S241">
            <v>27.04</v>
          </cell>
        </row>
        <row r="242">
          <cell r="L242">
            <v>28</v>
          </cell>
          <cell r="N242">
            <v>12.9</v>
          </cell>
          <cell r="S242">
            <v>27.05</v>
          </cell>
        </row>
        <row r="243">
          <cell r="L243">
            <v>28</v>
          </cell>
          <cell r="N243">
            <v>16.7</v>
          </cell>
          <cell r="S243">
            <v>27.2</v>
          </cell>
        </row>
        <row r="244">
          <cell r="L244">
            <v>28</v>
          </cell>
          <cell r="N244">
            <v>19.2</v>
          </cell>
          <cell r="S244">
            <v>27.17</v>
          </cell>
        </row>
        <row r="245">
          <cell r="L245">
            <v>28</v>
          </cell>
          <cell r="N245">
            <v>24.2</v>
          </cell>
        </row>
        <row r="246">
          <cell r="L246">
            <v>28</v>
          </cell>
          <cell r="N246">
            <v>29.3</v>
          </cell>
        </row>
        <row r="247">
          <cell r="L247">
            <v>28</v>
          </cell>
          <cell r="N247">
            <v>22.1</v>
          </cell>
        </row>
        <row r="248">
          <cell r="L248">
            <v>28</v>
          </cell>
          <cell r="N248">
            <v>20.8</v>
          </cell>
          <cell r="S248">
            <v>27.09</v>
          </cell>
        </row>
        <row r="249">
          <cell r="L249">
            <v>28</v>
          </cell>
          <cell r="N249">
            <v>20.7</v>
          </cell>
        </row>
        <row r="250">
          <cell r="L250">
            <v>28</v>
          </cell>
          <cell r="N250">
            <v>24.2</v>
          </cell>
        </row>
        <row r="251">
          <cell r="L251">
            <v>28</v>
          </cell>
          <cell r="N251">
            <v>42.1</v>
          </cell>
        </row>
        <row r="252">
          <cell r="L252">
            <v>28</v>
          </cell>
          <cell r="N252">
            <v>48.9</v>
          </cell>
        </row>
        <row r="253">
          <cell r="L253">
            <v>28</v>
          </cell>
          <cell r="N253">
            <v>37.1</v>
          </cell>
          <cell r="S253">
            <v>27.01</v>
          </cell>
        </row>
        <row r="254">
          <cell r="L254">
            <v>28</v>
          </cell>
          <cell r="N254">
            <v>40.5</v>
          </cell>
          <cell r="S254">
            <v>26.94</v>
          </cell>
        </row>
        <row r="255">
          <cell r="L255">
            <v>28</v>
          </cell>
          <cell r="N255">
            <v>43.1</v>
          </cell>
          <cell r="S255">
            <v>27</v>
          </cell>
        </row>
        <row r="256">
          <cell r="L256">
            <v>28</v>
          </cell>
          <cell r="N256">
            <v>45.9</v>
          </cell>
        </row>
        <row r="257">
          <cell r="L257">
            <v>28</v>
          </cell>
          <cell r="N257">
            <v>43.9</v>
          </cell>
          <cell r="S257">
            <v>22.07</v>
          </cell>
        </row>
        <row r="258">
          <cell r="L258">
            <v>28</v>
          </cell>
          <cell r="N258">
            <v>26.4</v>
          </cell>
          <cell r="S258">
            <v>24.41</v>
          </cell>
        </row>
        <row r="260">
          <cell r="L260">
            <v>28</v>
          </cell>
          <cell r="N260">
            <v>20.2</v>
          </cell>
        </row>
        <row r="261">
          <cell r="L261">
            <v>28</v>
          </cell>
          <cell r="N261">
            <v>18.2</v>
          </cell>
        </row>
        <row r="262">
          <cell r="L262">
            <v>28</v>
          </cell>
          <cell r="N262">
            <v>18.5</v>
          </cell>
        </row>
        <row r="263">
          <cell r="L263">
            <v>28</v>
          </cell>
          <cell r="N263">
            <v>17</v>
          </cell>
        </row>
        <row r="264">
          <cell r="L264">
            <v>28</v>
          </cell>
          <cell r="N264">
            <v>18.3</v>
          </cell>
        </row>
        <row r="265">
          <cell r="L265">
            <v>28</v>
          </cell>
          <cell r="N265">
            <v>20.8</v>
          </cell>
        </row>
        <row r="266">
          <cell r="L266">
            <v>28</v>
          </cell>
          <cell r="N266">
            <v>21.9</v>
          </cell>
        </row>
        <row r="267">
          <cell r="L267">
            <v>28</v>
          </cell>
          <cell r="N267">
            <v>23.8</v>
          </cell>
        </row>
        <row r="268">
          <cell r="L268">
            <v>28</v>
          </cell>
          <cell r="N268">
            <v>22.6</v>
          </cell>
        </row>
        <row r="269">
          <cell r="L269">
            <v>28</v>
          </cell>
          <cell r="N269">
            <v>18.5</v>
          </cell>
        </row>
        <row r="270">
          <cell r="L270">
            <v>28</v>
          </cell>
          <cell r="N270">
            <v>19.100000000000001</v>
          </cell>
        </row>
        <row r="271">
          <cell r="L271">
            <v>28</v>
          </cell>
          <cell r="N271">
            <v>21.3</v>
          </cell>
        </row>
        <row r="272">
          <cell r="L272">
            <v>28</v>
          </cell>
          <cell r="N272">
            <v>37</v>
          </cell>
        </row>
        <row r="273">
          <cell r="L273">
            <v>28</v>
          </cell>
          <cell r="N273">
            <v>49</v>
          </cell>
        </row>
        <row r="274">
          <cell r="L274">
            <v>28</v>
          </cell>
          <cell r="N274">
            <v>36.9</v>
          </cell>
        </row>
        <row r="275">
          <cell r="L275">
            <v>28</v>
          </cell>
          <cell r="N275">
            <v>18.399999999999999</v>
          </cell>
        </row>
        <row r="276">
          <cell r="L276">
            <v>28</v>
          </cell>
          <cell r="N276">
            <v>19.899999999999999</v>
          </cell>
        </row>
        <row r="277">
          <cell r="L277">
            <v>28</v>
          </cell>
          <cell r="N277">
            <v>24.7</v>
          </cell>
        </row>
        <row r="278">
          <cell r="L278">
            <v>28</v>
          </cell>
          <cell r="N278">
            <v>30</v>
          </cell>
        </row>
        <row r="279">
          <cell r="L279">
            <v>28</v>
          </cell>
          <cell r="N279">
            <v>23.1</v>
          </cell>
        </row>
        <row r="280">
          <cell r="L280">
            <v>28</v>
          </cell>
          <cell r="N280">
            <v>12.8</v>
          </cell>
        </row>
        <row r="282">
          <cell r="L282">
            <v>28</v>
          </cell>
          <cell r="N282">
            <v>13.6</v>
          </cell>
        </row>
        <row r="283">
          <cell r="L283">
            <v>28</v>
          </cell>
          <cell r="N283">
            <v>17.8</v>
          </cell>
          <cell r="S283">
            <v>26.75</v>
          </cell>
        </row>
        <row r="284">
          <cell r="L284">
            <v>28</v>
          </cell>
          <cell r="N284">
            <v>22.9</v>
          </cell>
        </row>
        <row r="285">
          <cell r="L285">
            <v>28</v>
          </cell>
          <cell r="N285">
            <v>39</v>
          </cell>
          <cell r="S285">
            <v>26.79</v>
          </cell>
        </row>
        <row r="286">
          <cell r="L286">
            <v>28</v>
          </cell>
          <cell r="N286">
            <v>21.3</v>
          </cell>
        </row>
        <row r="287">
          <cell r="L287">
            <v>28</v>
          </cell>
          <cell r="N287">
            <v>17.899999999999999</v>
          </cell>
        </row>
        <row r="288">
          <cell r="L288">
            <v>28</v>
          </cell>
          <cell r="N288">
            <v>21.8</v>
          </cell>
          <cell r="S288">
            <v>26.75</v>
          </cell>
        </row>
        <row r="289">
          <cell r="L289">
            <v>28</v>
          </cell>
          <cell r="N289">
            <v>18.600000000000001</v>
          </cell>
        </row>
        <row r="290">
          <cell r="L290">
            <v>28</v>
          </cell>
          <cell r="N290">
            <v>23.3</v>
          </cell>
        </row>
        <row r="291">
          <cell r="L291">
            <v>28</v>
          </cell>
          <cell r="N291">
            <v>23.7</v>
          </cell>
        </row>
        <row r="292">
          <cell r="L292">
            <v>28</v>
          </cell>
          <cell r="N292">
            <v>19.3</v>
          </cell>
        </row>
        <row r="293">
          <cell r="L293">
            <v>27</v>
          </cell>
          <cell r="N293">
            <v>17.3</v>
          </cell>
          <cell r="S293">
            <v>26.44</v>
          </cell>
        </row>
        <row r="294">
          <cell r="L294">
            <v>27</v>
          </cell>
          <cell r="N294">
            <v>15.7</v>
          </cell>
        </row>
        <row r="295">
          <cell r="L295">
            <v>27</v>
          </cell>
          <cell r="N295">
            <v>15.4</v>
          </cell>
        </row>
        <row r="296">
          <cell r="L296">
            <v>27</v>
          </cell>
          <cell r="N296">
            <v>19.7</v>
          </cell>
        </row>
        <row r="297">
          <cell r="L297">
            <v>27</v>
          </cell>
          <cell r="N297">
            <v>22.6</v>
          </cell>
        </row>
        <row r="298">
          <cell r="L298">
            <v>27</v>
          </cell>
          <cell r="N298">
            <v>18.100000000000001</v>
          </cell>
          <cell r="S298">
            <v>26.47</v>
          </cell>
        </row>
        <row r="299">
          <cell r="L299">
            <v>27</v>
          </cell>
          <cell r="N299">
            <v>21.5</v>
          </cell>
        </row>
        <row r="300">
          <cell r="L300">
            <v>27</v>
          </cell>
          <cell r="N300">
            <v>17.100000000000001</v>
          </cell>
        </row>
        <row r="301">
          <cell r="L301">
            <v>27</v>
          </cell>
          <cell r="N301">
            <v>17.5</v>
          </cell>
        </row>
        <row r="303">
          <cell r="L303">
            <v>27</v>
          </cell>
          <cell r="N303">
            <v>12.8</v>
          </cell>
        </row>
        <row r="304">
          <cell r="L304">
            <v>27</v>
          </cell>
          <cell r="N304">
            <v>16.100000000000001</v>
          </cell>
          <cell r="S304">
            <v>26.41</v>
          </cell>
        </row>
        <row r="305">
          <cell r="L305">
            <v>27</v>
          </cell>
          <cell r="N305">
            <v>15</v>
          </cell>
        </row>
        <row r="306">
          <cell r="L306">
            <v>27</v>
          </cell>
          <cell r="N306">
            <v>15.9</v>
          </cell>
          <cell r="S306">
            <v>26.34</v>
          </cell>
        </row>
        <row r="307">
          <cell r="L307">
            <v>27</v>
          </cell>
          <cell r="N307">
            <v>17.100000000000001</v>
          </cell>
        </row>
        <row r="308">
          <cell r="L308">
            <v>27</v>
          </cell>
          <cell r="N308">
            <v>13.5</v>
          </cell>
        </row>
        <row r="309">
          <cell r="L309">
            <v>27</v>
          </cell>
          <cell r="N309">
            <v>13.6</v>
          </cell>
          <cell r="S309">
            <v>26.24</v>
          </cell>
        </row>
        <row r="310">
          <cell r="L310">
            <v>27</v>
          </cell>
          <cell r="N310">
            <v>12.6</v>
          </cell>
        </row>
        <row r="311">
          <cell r="L311">
            <v>27</v>
          </cell>
          <cell r="N311">
            <v>12.9</v>
          </cell>
          <cell r="S311">
            <v>25.93</v>
          </cell>
        </row>
        <row r="312">
          <cell r="L312">
            <v>27</v>
          </cell>
          <cell r="N312">
            <v>10.6</v>
          </cell>
        </row>
        <row r="313">
          <cell r="L313">
            <v>27</v>
          </cell>
          <cell r="N313">
            <v>12.5</v>
          </cell>
          <cell r="S313">
            <v>24.89</v>
          </cell>
        </row>
        <row r="314">
          <cell r="L314">
            <v>25</v>
          </cell>
          <cell r="N314">
            <v>11.1</v>
          </cell>
        </row>
        <row r="315">
          <cell r="L315">
            <v>25</v>
          </cell>
          <cell r="N315">
            <v>13.3</v>
          </cell>
          <cell r="S315">
            <v>23.87</v>
          </cell>
        </row>
        <row r="316">
          <cell r="L316">
            <v>25</v>
          </cell>
          <cell r="N316">
            <v>16.100000000000001</v>
          </cell>
          <cell r="S316">
            <v>26.36</v>
          </cell>
        </row>
        <row r="317">
          <cell r="L317">
            <v>25</v>
          </cell>
          <cell r="N317">
            <v>30.5</v>
          </cell>
        </row>
        <row r="318">
          <cell r="L318">
            <v>25</v>
          </cell>
          <cell r="N318">
            <v>13.6</v>
          </cell>
          <cell r="S318">
            <v>23.3</v>
          </cell>
        </row>
        <row r="319">
          <cell r="L319">
            <v>25</v>
          </cell>
          <cell r="N319">
            <v>13</v>
          </cell>
        </row>
        <row r="320">
          <cell r="L320">
            <v>25</v>
          </cell>
          <cell r="N320">
            <v>12.6</v>
          </cell>
        </row>
        <row r="321">
          <cell r="L321">
            <v>25</v>
          </cell>
          <cell r="N321">
            <v>12.4</v>
          </cell>
        </row>
        <row r="322">
          <cell r="L322">
            <v>25</v>
          </cell>
          <cell r="N322">
            <v>10.1</v>
          </cell>
        </row>
        <row r="323">
          <cell r="L323">
            <v>25</v>
          </cell>
          <cell r="N323">
            <v>10</v>
          </cell>
          <cell r="S323">
            <v>22.63</v>
          </cell>
        </row>
        <row r="324">
          <cell r="L324">
            <v>25</v>
          </cell>
          <cell r="N324">
            <v>11.7</v>
          </cell>
          <cell r="S324">
            <v>20.97</v>
          </cell>
        </row>
        <row r="326">
          <cell r="L326">
            <v>25</v>
          </cell>
          <cell r="N326">
            <v>9.4</v>
          </cell>
          <cell r="S326">
            <v>26.17</v>
          </cell>
        </row>
        <row r="327">
          <cell r="L327">
            <v>25</v>
          </cell>
          <cell r="N327">
            <v>10.7</v>
          </cell>
          <cell r="S327">
            <v>26.11</v>
          </cell>
        </row>
        <row r="328">
          <cell r="L328">
            <v>25</v>
          </cell>
          <cell r="N328">
            <v>11.1</v>
          </cell>
        </row>
        <row r="329">
          <cell r="L329">
            <v>25</v>
          </cell>
          <cell r="N329">
            <v>9.9</v>
          </cell>
          <cell r="S329">
            <v>20.46</v>
          </cell>
        </row>
        <row r="330">
          <cell r="L330">
            <v>25</v>
          </cell>
          <cell r="N330">
            <v>11.2</v>
          </cell>
        </row>
        <row r="331">
          <cell r="L331">
            <v>25</v>
          </cell>
          <cell r="N331">
            <v>12.3</v>
          </cell>
        </row>
        <row r="332">
          <cell r="L332">
            <v>25</v>
          </cell>
          <cell r="N332">
            <v>10.1</v>
          </cell>
        </row>
        <row r="333">
          <cell r="L333">
            <v>25</v>
          </cell>
          <cell r="N333">
            <v>11.2</v>
          </cell>
        </row>
        <row r="334">
          <cell r="L334">
            <v>25</v>
          </cell>
          <cell r="N334">
            <v>9.5</v>
          </cell>
          <cell r="S334">
            <v>19.329999999999998</v>
          </cell>
        </row>
        <row r="335">
          <cell r="L335">
            <v>25</v>
          </cell>
          <cell r="N335">
            <v>10.7</v>
          </cell>
        </row>
        <row r="336">
          <cell r="L336">
            <v>25</v>
          </cell>
          <cell r="N336">
            <v>11.4</v>
          </cell>
          <cell r="S336">
            <v>18.989999999999998</v>
          </cell>
        </row>
        <row r="337">
          <cell r="L337">
            <v>25</v>
          </cell>
          <cell r="N337">
            <v>12.8</v>
          </cell>
          <cell r="S337">
            <v>18.98</v>
          </cell>
        </row>
        <row r="338">
          <cell r="L338">
            <v>23</v>
          </cell>
          <cell r="N338">
            <v>12.4</v>
          </cell>
        </row>
        <row r="339">
          <cell r="L339">
            <v>23</v>
          </cell>
          <cell r="N339">
            <v>13.9</v>
          </cell>
          <cell r="S339">
            <v>19.07</v>
          </cell>
        </row>
        <row r="340">
          <cell r="L340">
            <v>23</v>
          </cell>
          <cell r="N340">
            <v>14.5</v>
          </cell>
          <cell r="S340">
            <v>19.07</v>
          </cell>
        </row>
        <row r="341">
          <cell r="L341">
            <v>23</v>
          </cell>
          <cell r="N341">
            <v>12.5</v>
          </cell>
          <cell r="S341">
            <v>18.93</v>
          </cell>
        </row>
        <row r="342">
          <cell r="L342">
            <v>23</v>
          </cell>
          <cell r="N342">
            <v>13.6</v>
          </cell>
        </row>
        <row r="343">
          <cell r="L343">
            <v>23</v>
          </cell>
          <cell r="N343">
            <v>17.8</v>
          </cell>
          <cell r="S343">
            <v>19</v>
          </cell>
        </row>
        <row r="344">
          <cell r="L344">
            <v>23</v>
          </cell>
          <cell r="N344">
            <v>12.1</v>
          </cell>
          <cell r="S344">
            <v>25.66</v>
          </cell>
        </row>
        <row r="345">
          <cell r="L345">
            <v>23</v>
          </cell>
          <cell r="N345">
            <v>10.4</v>
          </cell>
          <cell r="S345">
            <v>25.65</v>
          </cell>
        </row>
        <row r="346">
          <cell r="L346">
            <v>23</v>
          </cell>
          <cell r="N346">
            <v>11.8</v>
          </cell>
          <cell r="S346">
            <v>18.68</v>
          </cell>
        </row>
        <row r="348">
          <cell r="L348">
            <v>23</v>
          </cell>
          <cell r="N348">
            <v>10.3</v>
          </cell>
        </row>
        <row r="349">
          <cell r="L349">
            <v>23</v>
          </cell>
          <cell r="N349">
            <v>9.6</v>
          </cell>
          <cell r="S349">
            <v>24.04</v>
          </cell>
        </row>
        <row r="350">
          <cell r="L350">
            <v>23</v>
          </cell>
          <cell r="N350">
            <v>10.3</v>
          </cell>
          <cell r="S350">
            <v>24.01</v>
          </cell>
        </row>
        <row r="351">
          <cell r="L351">
            <v>23</v>
          </cell>
          <cell r="N351">
            <v>10.9</v>
          </cell>
          <cell r="S351">
            <v>24.02</v>
          </cell>
        </row>
        <row r="352">
          <cell r="L352">
            <v>23</v>
          </cell>
          <cell r="N352">
            <v>12.3</v>
          </cell>
          <cell r="S352">
            <v>23.98</v>
          </cell>
        </row>
        <row r="353">
          <cell r="L353">
            <v>23</v>
          </cell>
          <cell r="N353">
            <v>12.7</v>
          </cell>
        </row>
        <row r="354">
          <cell r="L354">
            <v>23</v>
          </cell>
          <cell r="N354">
            <v>12.4</v>
          </cell>
          <cell r="S354">
            <v>18.87</v>
          </cell>
        </row>
        <row r="355">
          <cell r="L355">
            <v>23</v>
          </cell>
          <cell r="N355">
            <v>11.1</v>
          </cell>
          <cell r="S355">
            <v>23.64</v>
          </cell>
        </row>
        <row r="356">
          <cell r="L356">
            <v>23</v>
          </cell>
          <cell r="N356">
            <v>14.2</v>
          </cell>
        </row>
        <row r="357">
          <cell r="L357">
            <v>23</v>
          </cell>
          <cell r="N357">
            <v>17.8</v>
          </cell>
        </row>
        <row r="358">
          <cell r="L358">
            <v>22</v>
          </cell>
          <cell r="N358">
            <v>11.4</v>
          </cell>
        </row>
        <row r="359">
          <cell r="L359">
            <v>22</v>
          </cell>
          <cell r="N359">
            <v>8.3000000000000007</v>
          </cell>
          <cell r="S359">
            <v>18.91</v>
          </cell>
        </row>
        <row r="360">
          <cell r="L360">
            <v>22</v>
          </cell>
          <cell r="N360">
            <v>7</v>
          </cell>
          <cell r="S360">
            <v>25.26</v>
          </cell>
        </row>
        <row r="361">
          <cell r="L361">
            <v>22</v>
          </cell>
          <cell r="N361">
            <v>10</v>
          </cell>
          <cell r="S361">
            <v>25.26</v>
          </cell>
        </row>
        <row r="362">
          <cell r="L362">
            <v>22</v>
          </cell>
          <cell r="N362">
            <v>11.9</v>
          </cell>
          <cell r="S362">
            <v>25.26</v>
          </cell>
        </row>
        <row r="363">
          <cell r="L363">
            <v>22</v>
          </cell>
          <cell r="N363">
            <v>12.1</v>
          </cell>
        </row>
        <row r="364">
          <cell r="L364">
            <v>22</v>
          </cell>
          <cell r="N364">
            <v>13.1</v>
          </cell>
          <cell r="S364">
            <v>18.61</v>
          </cell>
        </row>
        <row r="365">
          <cell r="L365">
            <v>22</v>
          </cell>
          <cell r="N365">
            <v>21.4</v>
          </cell>
          <cell r="S365">
            <v>23.69</v>
          </cell>
        </row>
        <row r="366">
          <cell r="L366">
            <v>22</v>
          </cell>
          <cell r="N366">
            <v>16.8</v>
          </cell>
          <cell r="S366">
            <v>23.71</v>
          </cell>
        </row>
        <row r="367">
          <cell r="L367">
            <v>22</v>
          </cell>
          <cell r="N367">
            <v>10.9</v>
          </cell>
          <cell r="S367">
            <v>23.39</v>
          </cell>
        </row>
        <row r="368">
          <cell r="L368">
            <v>22</v>
          </cell>
          <cell r="N368">
            <v>9.6</v>
          </cell>
        </row>
        <row r="370">
          <cell r="L370">
            <v>22</v>
          </cell>
          <cell r="N370">
            <v>8.8000000000000007</v>
          </cell>
          <cell r="S370">
            <v>18</v>
          </cell>
        </row>
        <row r="371">
          <cell r="L371">
            <v>22</v>
          </cell>
          <cell r="N371">
            <v>7.9</v>
          </cell>
          <cell r="S371">
            <v>23.33</v>
          </cell>
        </row>
        <row r="372">
          <cell r="L372">
            <v>22</v>
          </cell>
          <cell r="N372">
            <v>8.1</v>
          </cell>
          <cell r="S372">
            <v>23.29</v>
          </cell>
        </row>
        <row r="373">
          <cell r="L373">
            <v>22</v>
          </cell>
          <cell r="N373">
            <v>7.9</v>
          </cell>
          <cell r="S373">
            <v>23.12</v>
          </cell>
        </row>
        <row r="374">
          <cell r="L374">
            <v>22</v>
          </cell>
          <cell r="N374">
            <v>9.1</v>
          </cell>
        </row>
        <row r="375">
          <cell r="L375">
            <v>22</v>
          </cell>
          <cell r="N375">
            <v>9.4</v>
          </cell>
          <cell r="S375">
            <v>17.63</v>
          </cell>
        </row>
        <row r="376">
          <cell r="L376">
            <v>22</v>
          </cell>
          <cell r="N376">
            <v>9</v>
          </cell>
          <cell r="S376">
            <v>23.05</v>
          </cell>
        </row>
        <row r="377">
          <cell r="L377">
            <v>22</v>
          </cell>
          <cell r="N377">
            <v>14.7</v>
          </cell>
          <cell r="S377">
            <v>23.06</v>
          </cell>
        </row>
        <row r="378">
          <cell r="L378">
            <v>22</v>
          </cell>
          <cell r="N378">
            <v>11.4</v>
          </cell>
          <cell r="S378">
            <v>23.01</v>
          </cell>
        </row>
        <row r="379">
          <cell r="L379">
            <v>22</v>
          </cell>
          <cell r="N379">
            <v>9.6</v>
          </cell>
        </row>
        <row r="380">
          <cell r="L380">
            <v>22</v>
          </cell>
          <cell r="N380">
            <v>14</v>
          </cell>
          <cell r="S380">
            <v>17.18</v>
          </cell>
        </row>
        <row r="381">
          <cell r="L381">
            <v>22</v>
          </cell>
          <cell r="N381">
            <v>8.8000000000000007</v>
          </cell>
          <cell r="S381">
            <v>17.170000000000002</v>
          </cell>
        </row>
        <row r="382">
          <cell r="L382">
            <v>20</v>
          </cell>
          <cell r="N382">
            <v>9.1</v>
          </cell>
          <cell r="S382">
            <v>22.95</v>
          </cell>
        </row>
        <row r="383">
          <cell r="L383">
            <v>20</v>
          </cell>
          <cell r="N383">
            <v>12.4</v>
          </cell>
          <cell r="S383">
            <v>22.9</v>
          </cell>
        </row>
        <row r="384">
          <cell r="L384">
            <v>20</v>
          </cell>
          <cell r="N384">
            <v>30.3</v>
          </cell>
        </row>
        <row r="385">
          <cell r="L385">
            <v>20</v>
          </cell>
          <cell r="N385">
            <v>34</v>
          </cell>
        </row>
        <row r="386">
          <cell r="L386">
            <v>20</v>
          </cell>
          <cell r="N386">
            <v>29.1</v>
          </cell>
        </row>
        <row r="387">
          <cell r="L387">
            <v>20</v>
          </cell>
          <cell r="N387">
            <v>32.4</v>
          </cell>
        </row>
        <row r="388">
          <cell r="L388">
            <v>20</v>
          </cell>
          <cell r="N388">
            <v>24.3</v>
          </cell>
        </row>
        <row r="389">
          <cell r="L389">
            <v>20</v>
          </cell>
          <cell r="N389">
            <v>21.3</v>
          </cell>
        </row>
        <row r="390">
          <cell r="L390">
            <v>20</v>
          </cell>
          <cell r="N390">
            <v>28.3</v>
          </cell>
          <cell r="S390">
            <v>16.98</v>
          </cell>
        </row>
        <row r="391">
          <cell r="L391">
            <v>20</v>
          </cell>
          <cell r="N391">
            <v>25.4</v>
          </cell>
          <cell r="S391">
            <v>22.79</v>
          </cell>
        </row>
        <row r="393">
          <cell r="L393">
            <v>20</v>
          </cell>
          <cell r="N393">
            <v>12.1</v>
          </cell>
        </row>
        <row r="394">
          <cell r="L394">
            <v>20</v>
          </cell>
          <cell r="N394">
            <v>20.5</v>
          </cell>
          <cell r="S394">
            <v>22.74</v>
          </cell>
        </row>
        <row r="395">
          <cell r="L395">
            <v>20</v>
          </cell>
          <cell r="N395">
            <v>22</v>
          </cell>
        </row>
        <row r="396">
          <cell r="L396">
            <v>20</v>
          </cell>
          <cell r="N396">
            <v>28.1</v>
          </cell>
          <cell r="S396">
            <v>16.91</v>
          </cell>
        </row>
        <row r="397">
          <cell r="L397">
            <v>20</v>
          </cell>
          <cell r="N397">
            <v>27.7</v>
          </cell>
          <cell r="S397">
            <v>16.98</v>
          </cell>
        </row>
        <row r="398">
          <cell r="L398">
            <v>20</v>
          </cell>
          <cell r="N398">
            <v>25.4</v>
          </cell>
        </row>
        <row r="399">
          <cell r="L399">
            <v>20</v>
          </cell>
          <cell r="N399">
            <v>24.2</v>
          </cell>
          <cell r="S399">
            <v>16.98</v>
          </cell>
        </row>
        <row r="400">
          <cell r="L400">
            <v>20</v>
          </cell>
          <cell r="N400">
            <v>22</v>
          </cell>
        </row>
        <row r="401">
          <cell r="L401">
            <v>20</v>
          </cell>
          <cell r="N401">
            <v>23.8</v>
          </cell>
          <cell r="S401">
            <v>16.95</v>
          </cell>
        </row>
        <row r="402">
          <cell r="L402">
            <v>20</v>
          </cell>
          <cell r="N402">
            <v>4.9000000000000004</v>
          </cell>
        </row>
        <row r="403">
          <cell r="L403">
            <v>20</v>
          </cell>
          <cell r="N403">
            <v>20.2</v>
          </cell>
          <cell r="S403">
            <v>16.899999999999999</v>
          </cell>
        </row>
        <row r="404">
          <cell r="L404">
            <v>20</v>
          </cell>
          <cell r="N404">
            <v>23.5</v>
          </cell>
        </row>
        <row r="405">
          <cell r="L405">
            <v>19</v>
          </cell>
          <cell r="N405">
            <v>24.4</v>
          </cell>
        </row>
        <row r="406">
          <cell r="L406">
            <v>19</v>
          </cell>
          <cell r="N406">
            <v>24.5</v>
          </cell>
        </row>
        <row r="407">
          <cell r="L407">
            <v>19</v>
          </cell>
          <cell r="N407">
            <v>22.5</v>
          </cell>
        </row>
        <row r="408">
          <cell r="L408">
            <v>19</v>
          </cell>
          <cell r="N408">
            <v>25.4</v>
          </cell>
        </row>
        <row r="409">
          <cell r="L409">
            <v>19</v>
          </cell>
          <cell r="N409">
            <v>25.7</v>
          </cell>
        </row>
        <row r="410">
          <cell r="L410">
            <v>19</v>
          </cell>
          <cell r="N410">
            <v>24.3</v>
          </cell>
        </row>
        <row r="411">
          <cell r="L411">
            <v>19</v>
          </cell>
          <cell r="N411">
            <v>23.2</v>
          </cell>
          <cell r="S411">
            <v>16.96</v>
          </cell>
        </row>
        <row r="412">
          <cell r="L412">
            <v>19</v>
          </cell>
          <cell r="N412">
            <v>22.6</v>
          </cell>
        </row>
        <row r="413">
          <cell r="L413">
            <v>19</v>
          </cell>
          <cell r="N413">
            <v>26.3</v>
          </cell>
        </row>
        <row r="414">
          <cell r="L414">
            <v>19</v>
          </cell>
          <cell r="N414">
            <v>26.2</v>
          </cell>
          <cell r="S414">
            <v>16.91</v>
          </cell>
        </row>
        <row r="416">
          <cell r="L416">
            <v>19</v>
          </cell>
          <cell r="N416">
            <v>23.8</v>
          </cell>
        </row>
        <row r="417">
          <cell r="L417">
            <v>19</v>
          </cell>
          <cell r="N417">
            <v>24.6</v>
          </cell>
        </row>
        <row r="418">
          <cell r="L418">
            <v>19</v>
          </cell>
          <cell r="N418">
            <v>15.9</v>
          </cell>
        </row>
        <row r="419">
          <cell r="L419">
            <v>19</v>
          </cell>
          <cell r="N419">
            <v>20.399999999999999</v>
          </cell>
        </row>
        <row r="420">
          <cell r="L420">
            <v>19</v>
          </cell>
          <cell r="N420">
            <v>16.8</v>
          </cell>
        </row>
        <row r="421">
          <cell r="L421">
            <v>19</v>
          </cell>
          <cell r="N421">
            <v>10.9</v>
          </cell>
        </row>
        <row r="422">
          <cell r="L422">
            <v>19</v>
          </cell>
          <cell r="N422">
            <v>9.1999999999999993</v>
          </cell>
          <cell r="S422">
            <v>17.14</v>
          </cell>
        </row>
        <row r="423">
          <cell r="L423">
            <v>19</v>
          </cell>
          <cell r="N423">
            <v>8.1999999999999993</v>
          </cell>
          <cell r="S423">
            <v>17.63</v>
          </cell>
        </row>
        <row r="424">
          <cell r="L424">
            <v>19</v>
          </cell>
          <cell r="N424">
            <v>9</v>
          </cell>
          <cell r="S424">
            <v>17.63</v>
          </cell>
        </row>
        <row r="425">
          <cell r="L425">
            <v>19</v>
          </cell>
          <cell r="N425">
            <v>18.3</v>
          </cell>
          <cell r="S425">
            <v>17.62</v>
          </cell>
        </row>
        <row r="426">
          <cell r="L426">
            <v>19</v>
          </cell>
          <cell r="N426">
            <v>13.2</v>
          </cell>
        </row>
        <row r="427">
          <cell r="L427">
            <v>19</v>
          </cell>
          <cell r="N427">
            <v>11.7</v>
          </cell>
          <cell r="S427">
            <v>17.5</v>
          </cell>
        </row>
        <row r="428">
          <cell r="L428">
            <v>19</v>
          </cell>
          <cell r="N428">
            <v>10.199999999999999</v>
          </cell>
          <cell r="S428">
            <v>17.489999999999998</v>
          </cell>
        </row>
        <row r="429">
          <cell r="L429">
            <v>19</v>
          </cell>
          <cell r="N429">
            <v>15.3</v>
          </cell>
          <cell r="S429">
            <v>17.5</v>
          </cell>
        </row>
        <row r="430">
          <cell r="L430">
            <v>19</v>
          </cell>
          <cell r="N430">
            <v>26</v>
          </cell>
          <cell r="S430">
            <v>17.489999999999998</v>
          </cell>
        </row>
        <row r="431">
          <cell r="L431">
            <v>18</v>
          </cell>
          <cell r="N431">
            <v>23.8</v>
          </cell>
        </row>
        <row r="432">
          <cell r="L432">
            <v>18</v>
          </cell>
          <cell r="N432">
            <v>15.5</v>
          </cell>
          <cell r="S432">
            <v>17.440000000000001</v>
          </cell>
        </row>
        <row r="433">
          <cell r="L433">
            <v>18</v>
          </cell>
          <cell r="N433">
            <v>28.3</v>
          </cell>
          <cell r="S433">
            <v>17.440000000000001</v>
          </cell>
        </row>
        <row r="434">
          <cell r="L434">
            <v>18</v>
          </cell>
          <cell r="N434">
            <v>28.3</v>
          </cell>
          <cell r="S434">
            <v>17.440000000000001</v>
          </cell>
        </row>
        <row r="435">
          <cell r="L435">
            <v>18</v>
          </cell>
          <cell r="N435">
            <v>25.1</v>
          </cell>
        </row>
        <row r="436">
          <cell r="L436">
            <v>18</v>
          </cell>
          <cell r="N436">
            <v>19.899999999999999</v>
          </cell>
        </row>
        <row r="437">
          <cell r="L437">
            <v>18</v>
          </cell>
          <cell r="N437">
            <v>17.600000000000001</v>
          </cell>
          <cell r="S437">
            <v>17.489999999999998</v>
          </cell>
        </row>
        <row r="439">
          <cell r="L439">
            <v>18</v>
          </cell>
          <cell r="N439">
            <v>16.600000000000001</v>
          </cell>
          <cell r="S439">
            <v>17.489999999999998</v>
          </cell>
        </row>
        <row r="440">
          <cell r="L440">
            <v>18</v>
          </cell>
          <cell r="N440">
            <v>18.100000000000001</v>
          </cell>
          <cell r="S440">
            <v>17.489999999999998</v>
          </cell>
        </row>
        <row r="441">
          <cell r="L441">
            <v>18</v>
          </cell>
          <cell r="N441">
            <v>17.3</v>
          </cell>
          <cell r="S441">
            <v>17.440000000000001</v>
          </cell>
        </row>
        <row r="442">
          <cell r="L442">
            <v>18</v>
          </cell>
          <cell r="N442">
            <v>15.1</v>
          </cell>
        </row>
        <row r="443">
          <cell r="L443">
            <v>18</v>
          </cell>
          <cell r="N443">
            <v>14.8</v>
          </cell>
          <cell r="S443">
            <v>17.46</v>
          </cell>
        </row>
        <row r="444">
          <cell r="L444">
            <v>18</v>
          </cell>
          <cell r="N444">
            <v>13.6</v>
          </cell>
          <cell r="S444">
            <v>17.440000000000001</v>
          </cell>
        </row>
        <row r="445">
          <cell r="L445">
            <v>18</v>
          </cell>
          <cell r="N445">
            <v>20.2</v>
          </cell>
          <cell r="S445">
            <v>17.43</v>
          </cell>
        </row>
        <row r="446">
          <cell r="L446">
            <v>18</v>
          </cell>
          <cell r="N446">
            <v>25.8</v>
          </cell>
        </row>
        <row r="447">
          <cell r="L447">
            <v>18</v>
          </cell>
          <cell r="N447">
            <v>23.2</v>
          </cell>
        </row>
        <row r="448">
          <cell r="L448">
            <v>18</v>
          </cell>
          <cell r="N448">
            <v>23.6</v>
          </cell>
          <cell r="S448">
            <v>17.48</v>
          </cell>
        </row>
        <row r="449">
          <cell r="L449">
            <v>18</v>
          </cell>
          <cell r="N449">
            <v>23.5</v>
          </cell>
          <cell r="S449">
            <v>17.47</v>
          </cell>
        </row>
        <row r="450">
          <cell r="L450">
            <v>18</v>
          </cell>
          <cell r="N450">
            <v>24.7</v>
          </cell>
          <cell r="S450">
            <v>17.48</v>
          </cell>
        </row>
        <row r="451">
          <cell r="L451">
            <v>18</v>
          </cell>
          <cell r="N451">
            <v>25</v>
          </cell>
          <cell r="S451">
            <v>17.5</v>
          </cell>
        </row>
        <row r="452">
          <cell r="L452">
            <v>17</v>
          </cell>
          <cell r="N452">
            <v>25.9</v>
          </cell>
        </row>
        <row r="453">
          <cell r="L453">
            <v>17</v>
          </cell>
          <cell r="N453">
            <v>26.3</v>
          </cell>
          <cell r="S453">
            <v>16.510000000000002</v>
          </cell>
        </row>
        <row r="454">
          <cell r="L454">
            <v>17</v>
          </cell>
          <cell r="N454">
            <v>26.4</v>
          </cell>
          <cell r="S454">
            <v>16.510000000000002</v>
          </cell>
        </row>
        <row r="455">
          <cell r="L455">
            <v>17</v>
          </cell>
          <cell r="N455">
            <v>25.4</v>
          </cell>
          <cell r="S455">
            <v>16.5</v>
          </cell>
        </row>
        <row r="456">
          <cell r="L456">
            <v>17</v>
          </cell>
          <cell r="N456">
            <v>21</v>
          </cell>
          <cell r="S456">
            <v>16.510000000000002</v>
          </cell>
        </row>
        <row r="457">
          <cell r="L457">
            <v>17</v>
          </cell>
          <cell r="N457">
            <v>26</v>
          </cell>
        </row>
        <row r="458">
          <cell r="L458">
            <v>17</v>
          </cell>
          <cell r="N458">
            <v>27.1</v>
          </cell>
          <cell r="S458">
            <v>16.48</v>
          </cell>
        </row>
        <row r="459">
          <cell r="L459">
            <v>17</v>
          </cell>
          <cell r="N459">
            <v>26</v>
          </cell>
          <cell r="S459">
            <v>16.47</v>
          </cell>
        </row>
        <row r="460">
          <cell r="L460">
            <v>17</v>
          </cell>
          <cell r="N460">
            <v>28.6</v>
          </cell>
          <cell r="S460">
            <v>16.95</v>
          </cell>
        </row>
        <row r="462">
          <cell r="L462">
            <v>17</v>
          </cell>
          <cell r="N462">
            <v>30.6</v>
          </cell>
          <cell r="S462">
            <v>16.97</v>
          </cell>
        </row>
        <row r="463">
          <cell r="L463">
            <v>17</v>
          </cell>
          <cell r="N463">
            <v>28.1</v>
          </cell>
        </row>
        <row r="464">
          <cell r="L464">
            <v>17</v>
          </cell>
          <cell r="N464">
            <v>27.2</v>
          </cell>
          <cell r="S464">
            <v>16.34</v>
          </cell>
        </row>
        <row r="465">
          <cell r="L465">
            <v>17</v>
          </cell>
          <cell r="N465">
            <v>25.7</v>
          </cell>
          <cell r="S465">
            <v>16.329999999999998</v>
          </cell>
        </row>
        <row r="466">
          <cell r="L466">
            <v>17</v>
          </cell>
          <cell r="N466">
            <v>25.7</v>
          </cell>
          <cell r="S466">
            <v>16.34</v>
          </cell>
        </row>
        <row r="467">
          <cell r="L467">
            <v>17</v>
          </cell>
          <cell r="N467">
            <v>26</v>
          </cell>
          <cell r="S467">
            <v>16.34</v>
          </cell>
        </row>
        <row r="468">
          <cell r="L468">
            <v>17</v>
          </cell>
          <cell r="N468">
            <v>25.4</v>
          </cell>
        </row>
        <row r="469">
          <cell r="L469">
            <v>17</v>
          </cell>
          <cell r="N469">
            <v>25.8</v>
          </cell>
          <cell r="S469">
            <v>16.3</v>
          </cell>
        </row>
        <row r="470">
          <cell r="L470">
            <v>17</v>
          </cell>
          <cell r="N470">
            <v>24.5</v>
          </cell>
          <cell r="S470">
            <v>16.29</v>
          </cell>
        </row>
        <row r="471">
          <cell r="L471">
            <v>17</v>
          </cell>
          <cell r="N471">
            <v>25.8</v>
          </cell>
          <cell r="S471">
            <v>16.3</v>
          </cell>
        </row>
        <row r="472">
          <cell r="L472">
            <v>17</v>
          </cell>
          <cell r="N472">
            <v>27.9</v>
          </cell>
          <cell r="S472">
            <v>16.3</v>
          </cell>
        </row>
        <row r="473">
          <cell r="L473">
            <v>17</v>
          </cell>
          <cell r="N473">
            <v>24.8</v>
          </cell>
        </row>
        <row r="474">
          <cell r="L474">
            <v>17</v>
          </cell>
          <cell r="N474">
            <v>24.5</v>
          </cell>
          <cell r="S474">
            <v>16.48</v>
          </cell>
        </row>
        <row r="475">
          <cell r="L475">
            <v>17</v>
          </cell>
          <cell r="N475">
            <v>25.3</v>
          </cell>
          <cell r="S475">
            <v>16.47</v>
          </cell>
        </row>
        <row r="476">
          <cell r="L476">
            <v>17</v>
          </cell>
          <cell r="N476">
            <v>28</v>
          </cell>
        </row>
        <row r="477">
          <cell r="L477">
            <v>17</v>
          </cell>
          <cell r="N477">
            <v>27.1</v>
          </cell>
        </row>
        <row r="478">
          <cell r="L478">
            <v>17</v>
          </cell>
          <cell r="N478">
            <v>25.9</v>
          </cell>
        </row>
        <row r="479">
          <cell r="L479">
            <v>17</v>
          </cell>
          <cell r="N479">
            <v>25.3</v>
          </cell>
          <cell r="S479">
            <v>16.8</v>
          </cell>
        </row>
        <row r="480">
          <cell r="L480">
            <v>17</v>
          </cell>
          <cell r="N480">
            <v>25.1</v>
          </cell>
          <cell r="S480">
            <v>16.79</v>
          </cell>
        </row>
        <row r="481">
          <cell r="L481">
            <v>17</v>
          </cell>
          <cell r="N481">
            <v>25.3</v>
          </cell>
          <cell r="S481">
            <v>16.8</v>
          </cell>
        </row>
        <row r="482">
          <cell r="L482">
            <v>17</v>
          </cell>
          <cell r="N482">
            <v>24.5</v>
          </cell>
          <cell r="S482">
            <v>16.98</v>
          </cell>
        </row>
        <row r="484">
          <cell r="L484">
            <v>17</v>
          </cell>
          <cell r="N484">
            <v>23.2</v>
          </cell>
          <cell r="S484">
            <v>16.98</v>
          </cell>
        </row>
        <row r="485">
          <cell r="L485">
            <v>17</v>
          </cell>
          <cell r="N485">
            <v>24.9</v>
          </cell>
          <cell r="S485">
            <v>16.98</v>
          </cell>
        </row>
        <row r="486">
          <cell r="L486">
            <v>17</v>
          </cell>
          <cell r="N486">
            <v>27</v>
          </cell>
          <cell r="S486">
            <v>16.98</v>
          </cell>
        </row>
        <row r="487">
          <cell r="L487">
            <v>17</v>
          </cell>
          <cell r="N487">
            <v>24.1</v>
          </cell>
          <cell r="S487">
            <v>16.98</v>
          </cell>
        </row>
        <row r="488">
          <cell r="L488">
            <v>17</v>
          </cell>
          <cell r="N488">
            <v>25.4</v>
          </cell>
          <cell r="S488">
            <v>16.98</v>
          </cell>
        </row>
        <row r="489">
          <cell r="L489">
            <v>17</v>
          </cell>
          <cell r="N489">
            <v>25.6</v>
          </cell>
          <cell r="S489">
            <v>16.98</v>
          </cell>
        </row>
        <row r="490">
          <cell r="L490">
            <v>17</v>
          </cell>
          <cell r="N490">
            <v>25.1</v>
          </cell>
          <cell r="S490">
            <v>17</v>
          </cell>
        </row>
        <row r="491">
          <cell r="L491">
            <v>17</v>
          </cell>
          <cell r="N491">
            <v>25.8</v>
          </cell>
          <cell r="S491">
            <v>16.98</v>
          </cell>
        </row>
        <row r="492">
          <cell r="L492">
            <v>17</v>
          </cell>
          <cell r="N492">
            <v>25.6</v>
          </cell>
          <cell r="S492">
            <v>16.97</v>
          </cell>
        </row>
        <row r="493">
          <cell r="L493">
            <v>17</v>
          </cell>
          <cell r="N493">
            <v>25.5</v>
          </cell>
          <cell r="S493">
            <v>16.97</v>
          </cell>
        </row>
        <row r="494">
          <cell r="L494">
            <v>17</v>
          </cell>
          <cell r="N494">
            <v>24.7</v>
          </cell>
          <cell r="S494">
            <v>16.97</v>
          </cell>
        </row>
        <row r="495">
          <cell r="L495">
            <v>17</v>
          </cell>
          <cell r="N495">
            <v>25.2</v>
          </cell>
          <cell r="S495">
            <v>17</v>
          </cell>
        </row>
        <row r="496">
          <cell r="L496">
            <v>17</v>
          </cell>
          <cell r="N496">
            <v>24.7</v>
          </cell>
          <cell r="S496">
            <v>16.989999999999998</v>
          </cell>
        </row>
        <row r="497">
          <cell r="L497">
            <v>17</v>
          </cell>
          <cell r="N497">
            <v>25.1</v>
          </cell>
          <cell r="S497">
            <v>16.989999999999998</v>
          </cell>
        </row>
        <row r="498">
          <cell r="L498">
            <v>17</v>
          </cell>
          <cell r="N498">
            <v>23.5</v>
          </cell>
          <cell r="S498">
            <v>16.989999999999998</v>
          </cell>
        </row>
        <row r="499">
          <cell r="L499">
            <v>17</v>
          </cell>
          <cell r="N499">
            <v>31.2</v>
          </cell>
          <cell r="S499">
            <v>16.989999999999998</v>
          </cell>
        </row>
        <row r="500">
          <cell r="L500">
            <v>17</v>
          </cell>
          <cell r="N500">
            <v>27.7</v>
          </cell>
          <cell r="S500">
            <v>17</v>
          </cell>
        </row>
        <row r="501">
          <cell r="L501">
            <v>17</v>
          </cell>
          <cell r="N501">
            <v>27.5</v>
          </cell>
          <cell r="S501">
            <v>17</v>
          </cell>
        </row>
        <row r="502">
          <cell r="L502">
            <v>17</v>
          </cell>
          <cell r="N502">
            <v>28</v>
          </cell>
          <cell r="S502">
            <v>17</v>
          </cell>
        </row>
        <row r="503">
          <cell r="L503">
            <v>17</v>
          </cell>
          <cell r="N503">
            <v>24.7</v>
          </cell>
          <cell r="S503">
            <v>17</v>
          </cell>
        </row>
        <row r="504">
          <cell r="L504">
            <v>17</v>
          </cell>
          <cell r="N504">
            <v>28.7</v>
          </cell>
          <cell r="S504">
            <v>17</v>
          </cell>
        </row>
        <row r="505">
          <cell r="L505">
            <v>17</v>
          </cell>
          <cell r="N505">
            <v>27.8</v>
          </cell>
          <cell r="S505">
            <v>16.989999999999998</v>
          </cell>
        </row>
        <row r="506">
          <cell r="L506">
            <v>17</v>
          </cell>
          <cell r="N506">
            <v>25.6</v>
          </cell>
          <cell r="S506">
            <v>16.989999999999998</v>
          </cell>
        </row>
        <row r="507">
          <cell r="L507">
            <v>17</v>
          </cell>
          <cell r="N507">
            <v>25.1</v>
          </cell>
          <cell r="S507">
            <v>16.989999999999998</v>
          </cell>
        </row>
        <row r="508">
          <cell r="L508">
            <v>17</v>
          </cell>
          <cell r="N508">
            <v>25.2</v>
          </cell>
          <cell r="S508">
            <v>16.989999999999998</v>
          </cell>
        </row>
        <row r="509">
          <cell r="L509">
            <v>17</v>
          </cell>
          <cell r="N509">
            <v>25.2</v>
          </cell>
          <cell r="S509">
            <v>16.989999999999998</v>
          </cell>
        </row>
        <row r="510">
          <cell r="L510">
            <v>17</v>
          </cell>
          <cell r="N510">
            <v>24.3</v>
          </cell>
          <cell r="S510">
            <v>16.989999999999998</v>
          </cell>
        </row>
        <row r="511">
          <cell r="L511">
            <v>17</v>
          </cell>
          <cell r="N511">
            <v>24.8</v>
          </cell>
          <cell r="S511">
            <v>16.989999999999998</v>
          </cell>
        </row>
        <row r="512">
          <cell r="L512">
            <v>17</v>
          </cell>
          <cell r="N512">
            <v>24.6</v>
          </cell>
          <cell r="S512">
            <v>16.989999999999998</v>
          </cell>
        </row>
        <row r="513">
          <cell r="L513">
            <v>17</v>
          </cell>
          <cell r="N513">
            <v>24.7</v>
          </cell>
          <cell r="S513">
            <v>16.989999999999998</v>
          </cell>
        </row>
        <row r="514">
          <cell r="L514">
            <v>17</v>
          </cell>
          <cell r="N514">
            <v>24.6</v>
          </cell>
          <cell r="S514">
            <v>16.989999999999998</v>
          </cell>
        </row>
        <row r="515">
          <cell r="L515">
            <v>17</v>
          </cell>
          <cell r="N515">
            <v>24.5</v>
          </cell>
          <cell r="S515">
            <v>17</v>
          </cell>
        </row>
        <row r="516">
          <cell r="L516">
            <v>17</v>
          </cell>
          <cell r="N516">
            <v>24.5</v>
          </cell>
          <cell r="S516">
            <v>17</v>
          </cell>
        </row>
        <row r="517">
          <cell r="L517">
            <v>17</v>
          </cell>
          <cell r="N517">
            <v>24.6</v>
          </cell>
          <cell r="S517">
            <v>17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Financial Indicators (daily)"/>
    </sheetNames>
    <sheetDataSet>
      <sheetData sheetId="0" refreshError="1">
        <row r="18">
          <cell r="G18" t="str">
            <v>Last sent to WEO: 2/4/02 5:10:30 PM</v>
          </cell>
        </row>
        <row r="19">
          <cell r="G19" t="str">
            <v xml:space="preserve">       Last updated: 2/4/02 5:09:46 PM</v>
          </cell>
        </row>
        <row r="27">
          <cell r="AB27" t="str">
            <v>I:\data\wrs\master\help\wrsnews.rft</v>
          </cell>
        </row>
      </sheetData>
      <sheetData sheetId="1" refreshError="1"/>
      <sheetData sheetId="2"/>
      <sheetData sheetId="3" refreshError="1">
        <row r="3">
          <cell r="A3" t="str">
            <v>Import of services must be neagtive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Projections - Working Sheet"/>
      <sheetName val="Projections - No Adj. in 2002"/>
      <sheetName val="Projections - Adj. in 2002"/>
      <sheetName val="Proj. summary JJ"/>
      <sheetName val="GDP (Real)"/>
      <sheetName val="CPI"/>
      <sheetName val="GDP (Nom)"/>
      <sheetName val="GDP (Exp)"/>
      <sheetName val="GDP ($)"/>
      <sheetName val="ER"/>
      <sheetName val="Data II (Detailed CPI)"/>
      <sheetName val="Data I (PPI)"/>
      <sheetName val="Data III (Industry)"/>
      <sheetName val="ControlSheet"/>
      <sheetName val="FSUOUT"/>
      <sheetName val="Data IV (Labor)"/>
      <sheetName val="Wages"/>
      <sheetName val="Data V (Profitability)"/>
      <sheetName val="Table 1"/>
      <sheetName val="Table 1 Scenario1"/>
      <sheetName val="Table 1 Scenario2"/>
      <sheetName val="WEO (Input)"/>
      <sheetName val="WEO"/>
      <sheetName val="WEO (Micro)"/>
      <sheetName val="OUT"/>
      <sheetName val="Growth w-o inventories"/>
      <sheetName val="WEO (Old)"/>
      <sheetName val="Projections - Baseline"/>
      <sheetName val="Table 1 Baseline"/>
      <sheetName val="Table 1 Baseline Russian"/>
      <sheetName val="LR Projection Baseline Old"/>
      <sheetName val="LR Projection Baseline"/>
      <sheetName val="FSUOUTold"/>
      <sheetName val="Projections - Normative"/>
      <sheetName val="Table 1 Normative"/>
      <sheetName val="LR Projection Normative"/>
      <sheetName val="Table 1 No Peg"/>
      <sheetName val="Table 1 Peg"/>
      <sheetName val="Baseline - no peg "/>
      <sheetName val="Reform - no peg"/>
      <sheetName val="Reform - peg"/>
      <sheetName val="Table 1 Baseline Russian_old"/>
      <sheetName val="WEO_old (Input)"/>
      <sheetName val="WEO_old"/>
      <sheetName val="WEO1"/>
      <sheetName val="BoP_EJ"/>
      <sheetName val="National Saving for WEO"/>
      <sheetName val="Table 1 Normative Russian"/>
      <sheetName val="M-T Framework"/>
      <sheetName val="M-T Framework Russian"/>
      <sheetName val="Исходные данные помесячные"/>
      <sheetName val=" Годовой сво"/>
      <sheetName val="Main"/>
      <sheetName val="Links"/>
      <sheetName val="Err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5">
          <cell r="A5" t="str">
            <v>by the magnitude factor )</v>
          </cell>
        </row>
        <row r="6">
          <cell r="A6" t="str">
            <v>Update only bolded variables</v>
          </cell>
        </row>
        <row r="8">
          <cell r="A8" t="str">
            <v>NC_R</v>
          </cell>
        </row>
        <row r="11">
          <cell r="A11" t="str">
            <v>NCG_R</v>
          </cell>
        </row>
        <row r="14">
          <cell r="A14" t="str">
            <v>NCP_R</v>
          </cell>
        </row>
        <row r="17">
          <cell r="A17" t="str">
            <v>NI_R</v>
          </cell>
        </row>
        <row r="20">
          <cell r="A20" t="str">
            <v>NINV_R</v>
          </cell>
        </row>
        <row r="23">
          <cell r="A23" t="str">
            <v>NFI_R</v>
          </cell>
        </row>
        <row r="26">
          <cell r="A26" t="str">
            <v xml:space="preserve">NTDD_R </v>
          </cell>
        </row>
        <row r="27">
          <cell r="A27" t="str">
            <v>NTDD_RG</v>
          </cell>
        </row>
        <row r="29">
          <cell r="A29" t="str">
            <v>NX_R</v>
          </cell>
        </row>
        <row r="32">
          <cell r="A32" t="str">
            <v>NXG_R</v>
          </cell>
        </row>
        <row r="33">
          <cell r="A33" t="str">
            <v>NXG_RG</v>
          </cell>
        </row>
        <row r="35">
          <cell r="A35" t="str">
            <v>NXS_R</v>
          </cell>
        </row>
        <row r="38">
          <cell r="A38" t="str">
            <v>NM_R</v>
          </cell>
        </row>
        <row r="41">
          <cell r="A41" t="str">
            <v>NMG_R</v>
          </cell>
        </row>
        <row r="42">
          <cell r="A42" t="str">
            <v>NMG_RG</v>
          </cell>
        </row>
        <row r="44">
          <cell r="A44" t="str">
            <v>NMS_R</v>
          </cell>
        </row>
        <row r="47">
          <cell r="A47" t="str">
            <v>NGDP_R</v>
          </cell>
        </row>
        <row r="48">
          <cell r="A48" t="str">
            <v>NGDP_RG</v>
          </cell>
        </row>
        <row r="54">
          <cell r="A54" t="str">
            <v>MCV_N</v>
          </cell>
        </row>
        <row r="58">
          <cell r="A58" t="str">
            <v xml:space="preserve">Questionnaire 2. </v>
          </cell>
        </row>
        <row r="59">
          <cell r="A59" t="str">
            <v xml:space="preserve">National Accounts </v>
          </cell>
        </row>
        <row r="60">
          <cell r="A60" t="str">
            <v>at Current Prices</v>
          </cell>
        </row>
        <row r="61">
          <cell r="A61" t="str">
            <v xml:space="preserve">(In billions of national  currency units, except as indicated  </v>
          </cell>
        </row>
        <row r="62">
          <cell r="A62" t="str">
            <v>by the magnitude factor)</v>
          </cell>
        </row>
        <row r="63">
          <cell r="A63" t="str">
            <v>Update only bolded variables</v>
          </cell>
        </row>
        <row r="67">
          <cell r="A67" t="str">
            <v xml:space="preserve">NC </v>
          </cell>
        </row>
        <row r="70">
          <cell r="A70" t="str">
            <v>NCG</v>
          </cell>
        </row>
        <row r="73">
          <cell r="A73" t="str">
            <v>NCP</v>
          </cell>
        </row>
        <row r="76">
          <cell r="A76" t="str">
            <v>NI</v>
          </cell>
        </row>
        <row r="79">
          <cell r="A79" t="str">
            <v>NINV</v>
          </cell>
        </row>
        <row r="81">
          <cell r="A81" t="str">
            <v>NFI</v>
          </cell>
        </row>
        <row r="84">
          <cell r="A84" t="str">
            <v>NFIG</v>
          </cell>
        </row>
        <row r="87">
          <cell r="A87" t="str">
            <v>NFIP</v>
          </cell>
        </row>
        <row r="90">
          <cell r="A90" t="str">
            <v>NTDD</v>
          </cell>
        </row>
        <row r="93">
          <cell r="A93" t="str">
            <v>NX</v>
          </cell>
        </row>
        <row r="96">
          <cell r="A96" t="str">
            <v>NXG</v>
          </cell>
        </row>
        <row r="99">
          <cell r="A99" t="str">
            <v>NXS</v>
          </cell>
        </row>
        <row r="102">
          <cell r="A102" t="str">
            <v>NM</v>
          </cell>
        </row>
        <row r="105">
          <cell r="A105" t="str">
            <v>NMG</v>
          </cell>
        </row>
        <row r="108">
          <cell r="A108" t="str">
            <v>NMS</v>
          </cell>
        </row>
        <row r="111">
          <cell r="A111" t="str">
            <v>NGDP</v>
          </cell>
        </row>
        <row r="118">
          <cell r="A118" t="str">
            <v>NGS</v>
          </cell>
        </row>
        <row r="119">
          <cell r="A119" t="str">
            <v>NGS_NGDP</v>
          </cell>
        </row>
        <row r="121">
          <cell r="A121" t="str">
            <v>NGSG</v>
          </cell>
        </row>
        <row r="124">
          <cell r="A124" t="str">
            <v>NGSP</v>
          </cell>
        </row>
        <row r="134">
          <cell r="A134" t="str">
            <v>CalcNI</v>
          </cell>
        </row>
        <row r="137">
          <cell r="A137" t="str">
            <v>NIG</v>
          </cell>
        </row>
        <row r="140">
          <cell r="A140" t="str">
            <v>NIP</v>
          </cell>
        </row>
        <row r="144">
          <cell r="A144" t="str">
            <v>CalcBCA</v>
          </cell>
        </row>
        <row r="147">
          <cell r="A147" t="str">
            <v>CalcNGS</v>
          </cell>
        </row>
        <row r="148">
          <cell r="A148" t="str">
            <v>CalcNGS_NGDP</v>
          </cell>
        </row>
        <row r="150">
          <cell r="A150" t="str">
            <v>CalcNGSG</v>
          </cell>
        </row>
        <row r="152">
          <cell r="A152" t="str">
            <v>CalcNGSP</v>
          </cell>
        </row>
        <row r="158">
          <cell r="A158" t="str">
            <v>MCV</v>
          </cell>
        </row>
        <row r="159">
          <cell r="A159" t="str">
            <v>PPPWGT</v>
          </cell>
        </row>
        <row r="161">
          <cell r="A161" t="str">
            <v xml:space="preserve">Questionnaire 3. </v>
          </cell>
        </row>
        <row r="162">
          <cell r="A162" t="str">
            <v>Indicators of Employment, Inflation</v>
          </cell>
        </row>
        <row r="163">
          <cell r="A163" t="str">
            <v>and Labor Costs</v>
          </cell>
        </row>
        <row r="164">
          <cell r="A164" t="str">
            <v xml:space="preserve">(In billions of national  currency units, except as indicated </v>
          </cell>
        </row>
        <row r="165">
          <cell r="A165" t="str">
            <v>by the magnitude factor)</v>
          </cell>
        </row>
        <row r="166">
          <cell r="A166" t="str">
            <v>Update only bolded variables</v>
          </cell>
        </row>
        <row r="170">
          <cell r="A170" t="str">
            <v>LLF</v>
          </cell>
        </row>
        <row r="173">
          <cell r="A173" t="str">
            <v>LE</v>
          </cell>
        </row>
        <row r="176">
          <cell r="A176" t="str">
            <v>LUR</v>
          </cell>
        </row>
        <row r="178">
          <cell r="A178" t="str">
            <v>NGDP_D</v>
          </cell>
        </row>
        <row r="179">
          <cell r="A179" t="str">
            <v>NGDP_DG</v>
          </cell>
        </row>
        <row r="181">
          <cell r="A181" t="str">
            <v>PCPI</v>
          </cell>
        </row>
        <row r="182">
          <cell r="A182" t="str">
            <v>PCPIG</v>
          </cell>
        </row>
        <row r="184">
          <cell r="A184" t="str">
            <v>PCPIE</v>
          </cell>
        </row>
        <row r="189">
          <cell r="A189" t="str">
            <v>LHEM</v>
          </cell>
        </row>
        <row r="192">
          <cell r="A192" t="str">
            <v>LULCM</v>
          </cell>
        </row>
        <row r="198">
          <cell r="A198" t="str">
            <v>LIPM</v>
          </cell>
        </row>
        <row r="201">
          <cell r="A201" t="str">
            <v>LCM</v>
          </cell>
        </row>
        <row r="207">
          <cell r="A207" t="str">
            <v>LEM</v>
          </cell>
        </row>
        <row r="210">
          <cell r="A210" t="str">
            <v>LHM</v>
          </cell>
        </row>
        <row r="216">
          <cell r="A216" t="str">
            <v>CHK3.1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иведение курсов к базе 1995"/>
      <sheetName val="Диаграмма2"/>
      <sheetName val="Диаграмма3"/>
      <sheetName val="Диаграмма4"/>
      <sheetName val="Исходные данные помесячные"/>
      <sheetName val="Диаграмма по PLN"/>
      <sheetName val="Диаграмма по DM"/>
      <sheetName val="Диаграмма по UAH"/>
      <sheetName val="Диаграмма по сводному"/>
      <sheetName val="Диаграмма по RUR"/>
      <sheetName val="сводный мес. к мес. пред. года"/>
      <sheetName val="Диаграмма по кумулятивным"/>
      <sheetName val="таблицы по умане"/>
      <sheetName val="нарастающим итогом"/>
      <sheetName val="период к периоду"/>
      <sheetName val="реальный курс по официальному"/>
      <sheetName val="Граф."/>
      <sheetName val="Исх. данные спец."/>
      <sheetName val="Исх. дан.1"/>
      <sheetName val="Диаграмма1"/>
      <sheetName val="Граф. спец."/>
      <sheetName val="реальный курс по рыночному"/>
      <sheetName val=" Годовой сво"/>
      <sheetName val="Приведение PPIs к базе 1995"/>
      <sheetName val="Источники информации"/>
      <sheetName val="относительные коэффициенты"/>
      <sheetName val="Месячные ИПЦ"/>
      <sheetName val="ИПЦ Мой Годовой"/>
    </sheetNames>
    <sheetDataSet>
      <sheetData sheetId="0" refreshError="1"/>
      <sheetData sheetId="1" refreshError="1"/>
      <sheetData sheetId="2" refreshError="1"/>
      <sheetData sheetId="3" refreshError="1"/>
      <sheetData sheetId="4" refreshError="1"/>
      <sheetData sheetId="5" refreshError="1">
        <row r="1">
          <cell r="A1" t="str">
            <v>Расчет индексов реального курса белорусского рубля (по месяцам)</v>
          </cell>
        </row>
        <row r="3">
          <cell r="B3" t="str">
            <v>Инфляция (ИПЦ)</v>
          </cell>
        </row>
        <row r="4">
          <cell r="B4" t="str">
            <v>Месячная</v>
          </cell>
          <cell r="G4" t="str">
            <v>Курсы</v>
          </cell>
        </row>
        <row r="5">
          <cell r="B5" t="str">
            <v>Беларусь</v>
          </cell>
          <cell r="C5" t="str">
            <v>Россия</v>
          </cell>
          <cell r="D5" t="str">
            <v>Украина</v>
          </cell>
          <cell r="E5" t="str">
            <v>Германия</v>
          </cell>
          <cell r="F5" t="str">
            <v>Польша</v>
          </cell>
          <cell r="G5" t="str">
            <v>Официальный курс RUR/BYB</v>
          </cell>
          <cell r="H5" t="str">
            <v>Внебиржевой безналичный курс RUR/BYB</v>
          </cell>
          <cell r="I5" t="str">
            <v>Средневзвешенный курс RUR/BYB</v>
          </cell>
          <cell r="J5" t="str">
            <v>Официальный курс доллара в Беларуси</v>
          </cell>
          <cell r="K5" t="str">
            <v>Курс безналичного доллара в Беларуси BYB/USD</v>
          </cell>
          <cell r="L5" t="str">
            <v>курс доллара на Украине UAH/USD</v>
          </cell>
          <cell r="M5" t="str">
            <v>Курс безналичной гривны UAH/BYB</v>
          </cell>
          <cell r="N5" t="str">
            <v>Официальный курс гривны UAH/BYB</v>
          </cell>
          <cell r="O5" t="str">
            <v>Средневзвешенный курс UAH/BYB</v>
          </cell>
          <cell r="P5" t="str">
            <v>Курс USD/DM</v>
          </cell>
        </row>
        <row r="6">
          <cell r="A6" t="str">
            <v>95.12</v>
          </cell>
          <cell r="B6">
            <v>1.0390000000000001</v>
          </cell>
          <cell r="C6">
            <v>1.04</v>
          </cell>
          <cell r="F6">
            <v>1.0150777446207004</v>
          </cell>
          <cell r="G6">
            <v>2.48</v>
          </cell>
          <cell r="H6">
            <v>2.5299999999999998</v>
          </cell>
          <cell r="I6">
            <v>2.5049999999999999</v>
          </cell>
          <cell r="J6">
            <v>11500</v>
          </cell>
          <cell r="K6">
            <v>11500</v>
          </cell>
          <cell r="L6">
            <v>1.7949999999999999</v>
          </cell>
          <cell r="M6">
            <v>6406.6852367688025</v>
          </cell>
          <cell r="N6">
            <v>6406.6852367688025</v>
          </cell>
          <cell r="O6">
            <v>6406.6852367688025</v>
          </cell>
          <cell r="P6">
            <v>0.73659706829179383</v>
          </cell>
        </row>
        <row r="7">
          <cell r="A7" t="str">
            <v>96.1</v>
          </cell>
          <cell r="B7">
            <v>1.056</v>
          </cell>
          <cell r="C7">
            <v>1.0409999999999999</v>
          </cell>
          <cell r="D7">
            <v>1.0940000000000001</v>
          </cell>
          <cell r="E7">
            <v>1.0019920318725097</v>
          </cell>
          <cell r="F7">
            <v>1.0338851926349995</v>
          </cell>
          <cell r="G7">
            <v>2.46</v>
          </cell>
          <cell r="H7">
            <v>2.62</v>
          </cell>
          <cell r="I7">
            <v>2.54</v>
          </cell>
          <cell r="J7">
            <v>11500</v>
          </cell>
          <cell r="K7">
            <v>12265.178337742647</v>
          </cell>
          <cell r="L7">
            <v>1.8280000000000001</v>
          </cell>
          <cell r="M7">
            <v>6709.616158502542</v>
          </cell>
          <cell r="N7">
            <v>6291.0284463894968</v>
          </cell>
          <cell r="O7">
            <v>6500.3223024460194</v>
          </cell>
          <cell r="P7">
            <v>0.7438412282479977</v>
          </cell>
        </row>
        <row r="8">
          <cell r="A8" t="str">
            <v>96.2</v>
          </cell>
          <cell r="B8">
            <v>1.04</v>
          </cell>
          <cell r="C8">
            <v>1.028</v>
          </cell>
          <cell r="D8">
            <v>1.0740000000000001</v>
          </cell>
          <cell r="E8">
            <v>1.0049701789264414</v>
          </cell>
          <cell r="F8">
            <v>1.0151152349595929</v>
          </cell>
          <cell r="G8">
            <v>2.41</v>
          </cell>
          <cell r="H8">
            <v>2.5299999999999998</v>
          </cell>
          <cell r="I8">
            <v>2.4699999999999998</v>
          </cell>
          <cell r="J8">
            <v>11500</v>
          </cell>
          <cell r="K8">
            <v>12046.838988635831</v>
          </cell>
          <cell r="L8">
            <v>1.881</v>
          </cell>
          <cell r="M8">
            <v>6404.4864373396231</v>
          </cell>
          <cell r="N8">
            <v>6113.7692716640086</v>
          </cell>
          <cell r="O8">
            <v>6259.1278545018158</v>
          </cell>
          <cell r="P8">
            <v>0.75174601536213981</v>
          </cell>
        </row>
        <row r="9">
          <cell r="A9" t="str">
            <v>96.3</v>
          </cell>
          <cell r="B9">
            <v>1.02</v>
          </cell>
          <cell r="C9">
            <v>1.028</v>
          </cell>
          <cell r="D9">
            <v>1.03</v>
          </cell>
          <cell r="E9">
            <v>1.0009891196834817</v>
          </cell>
          <cell r="F9">
            <v>1.0148901665929531</v>
          </cell>
          <cell r="G9">
            <v>2.37</v>
          </cell>
          <cell r="H9">
            <v>2.5299999999999998</v>
          </cell>
          <cell r="I9">
            <v>2.4500000000000002</v>
          </cell>
          <cell r="J9">
            <v>11500</v>
          </cell>
          <cell r="K9">
            <v>12231.001472890177</v>
          </cell>
          <cell r="L9">
            <v>1.8915</v>
          </cell>
          <cell r="M9">
            <v>6466.2973686968953</v>
          </cell>
          <cell r="N9">
            <v>6079.8308220988638</v>
          </cell>
          <cell r="O9">
            <v>6273.06409539788</v>
          </cell>
          <cell r="P9">
            <v>0.75515122448656979</v>
          </cell>
        </row>
        <row r="10">
          <cell r="A10" t="str">
            <v>96.4</v>
          </cell>
          <cell r="B10">
            <v>1.0149999999999999</v>
          </cell>
          <cell r="C10">
            <v>1.022</v>
          </cell>
          <cell r="D10">
            <v>1.024</v>
          </cell>
          <cell r="E10">
            <v>1</v>
          </cell>
          <cell r="F10">
            <v>1.0220801859384079</v>
          </cell>
          <cell r="G10">
            <v>2.4300000000000002</v>
          </cell>
          <cell r="H10">
            <v>2.63</v>
          </cell>
          <cell r="I10">
            <v>2.5300000000000002</v>
          </cell>
          <cell r="J10">
            <v>11999</v>
          </cell>
          <cell r="K10">
            <v>12897.650394886068</v>
          </cell>
          <cell r="L10">
            <v>1.8727</v>
          </cell>
          <cell r="M10">
            <v>6887.1951700144537</v>
          </cell>
          <cell r="N10">
            <v>6407.3263202862181</v>
          </cell>
          <cell r="O10">
            <v>6647.2607451503354</v>
          </cell>
          <cell r="P10">
            <v>0.7672661751412192</v>
          </cell>
        </row>
        <row r="11">
          <cell r="A11" t="str">
            <v>96.5</v>
          </cell>
          <cell r="B11">
            <v>1.006</v>
          </cell>
          <cell r="C11">
            <v>1.016</v>
          </cell>
          <cell r="D11">
            <v>1.0070000000000001</v>
          </cell>
          <cell r="E11">
            <v>1.0019762845849802</v>
          </cell>
          <cell r="F11">
            <v>1.0139283683911313</v>
          </cell>
          <cell r="G11">
            <v>2.4900000000000002</v>
          </cell>
          <cell r="H11">
            <v>2.86</v>
          </cell>
          <cell r="I11">
            <v>2.6749999999999998</v>
          </cell>
          <cell r="J11">
            <v>12475</v>
          </cell>
          <cell r="K11">
            <v>14241.82390453783</v>
          </cell>
          <cell r="L11">
            <v>1.8419000000000001</v>
          </cell>
          <cell r="M11">
            <v>7732.1374149181984</v>
          </cell>
          <cell r="N11">
            <v>6772.897551441446</v>
          </cell>
          <cell r="O11">
            <v>7252.5174831798222</v>
          </cell>
          <cell r="P11">
            <v>0.7841157712700183</v>
          </cell>
        </row>
        <row r="12">
          <cell r="A12" t="str">
            <v>96.6</v>
          </cell>
          <cell r="B12">
            <v>1.0229999999999999</v>
          </cell>
          <cell r="C12">
            <v>1.012</v>
          </cell>
          <cell r="D12">
            <v>1.0009999999999999</v>
          </cell>
          <cell r="E12">
            <v>1.0009861932938855</v>
          </cell>
          <cell r="F12">
            <v>1.0099523409027193</v>
          </cell>
          <cell r="G12">
            <v>2.56</v>
          </cell>
          <cell r="H12">
            <v>3.19</v>
          </cell>
          <cell r="I12">
            <v>2.875</v>
          </cell>
          <cell r="J12">
            <v>13036</v>
          </cell>
          <cell r="K12">
            <v>16102.498144605546</v>
          </cell>
          <cell r="L12">
            <v>1.8198000000000001</v>
          </cell>
          <cell r="M12">
            <v>8848.4988155871779</v>
          </cell>
          <cell r="N12">
            <v>7163.4245521485873</v>
          </cell>
          <cell r="O12">
            <v>8005.961683867883</v>
          </cell>
          <cell r="P12">
            <v>0.78117008639772545</v>
          </cell>
        </row>
        <row r="13">
          <cell r="A13" t="str">
            <v>96.7</v>
          </cell>
          <cell r="B13">
            <v>1.02</v>
          </cell>
          <cell r="C13">
            <v>1.0069999999999999</v>
          </cell>
          <cell r="D13">
            <v>1.0009999999999999</v>
          </cell>
          <cell r="E13">
            <v>1.0019704433497538</v>
          </cell>
          <cell r="F13">
            <v>0.99902845246356686</v>
          </cell>
          <cell r="G13">
            <v>2.57</v>
          </cell>
          <cell r="H13">
            <v>3.03</v>
          </cell>
          <cell r="I13">
            <v>2.8</v>
          </cell>
          <cell r="J13">
            <v>13265</v>
          </cell>
          <cell r="K13">
            <v>15605.629529009741</v>
          </cell>
          <cell r="L13">
            <v>1.7806999999999999</v>
          </cell>
          <cell r="M13">
            <v>8763.7611776322465</v>
          </cell>
          <cell r="N13">
            <v>7449.3176840568321</v>
          </cell>
          <cell r="O13">
            <v>8106.5394308445393</v>
          </cell>
          <cell r="P13">
            <v>0.77055066753631185</v>
          </cell>
        </row>
        <row r="14">
          <cell r="A14" t="str">
            <v>96.8</v>
          </cell>
          <cell r="B14">
            <v>1.0129999999999999</v>
          </cell>
          <cell r="C14">
            <v>0.998</v>
          </cell>
          <cell r="D14">
            <v>1.0569999999999999</v>
          </cell>
          <cell r="E14">
            <v>0.99901671583087504</v>
          </cell>
          <cell r="F14">
            <v>1.0050013892747987</v>
          </cell>
          <cell r="G14">
            <v>2.66</v>
          </cell>
          <cell r="H14">
            <v>3.08</v>
          </cell>
          <cell r="I14">
            <v>2.87</v>
          </cell>
          <cell r="J14">
            <v>14076</v>
          </cell>
          <cell r="K14">
            <v>16271.268194035494</v>
          </cell>
          <cell r="L14">
            <v>1.76</v>
          </cell>
          <cell r="M14">
            <v>9245.0387466110769</v>
          </cell>
          <cell r="N14">
            <v>7997.727272727273</v>
          </cell>
          <cell r="O14">
            <v>8621.3830096691745</v>
          </cell>
          <cell r="P14">
            <v>0.73447053009627405</v>
          </cell>
        </row>
        <row r="15">
          <cell r="A15" t="str">
            <v>96.9</v>
          </cell>
          <cell r="B15">
            <v>1.018</v>
          </cell>
          <cell r="C15">
            <v>1.0029999999999999</v>
          </cell>
          <cell r="D15">
            <v>1.02</v>
          </cell>
          <cell r="E15">
            <v>1</v>
          </cell>
          <cell r="F15">
            <v>1.0190765828034283</v>
          </cell>
          <cell r="G15">
            <v>2.71</v>
          </cell>
          <cell r="H15">
            <v>3.47</v>
          </cell>
          <cell r="I15">
            <v>3.09</v>
          </cell>
          <cell r="J15">
            <v>14585</v>
          </cell>
          <cell r="K15">
            <v>18624.030978858762</v>
          </cell>
          <cell r="L15">
            <v>1.76</v>
          </cell>
          <cell r="M15">
            <v>10581.835783442479</v>
          </cell>
          <cell r="N15">
            <v>8286.931818181818</v>
          </cell>
          <cell r="O15">
            <v>9434.3838008121493</v>
          </cell>
          <cell r="P15">
            <v>0.76736267291423044</v>
          </cell>
        </row>
        <row r="16">
          <cell r="A16" t="str">
            <v>96.10</v>
          </cell>
          <cell r="B16">
            <v>1.0129999999999999</v>
          </cell>
          <cell r="C16">
            <v>1.012</v>
          </cell>
          <cell r="D16">
            <v>1.0149999999999999</v>
          </cell>
          <cell r="E16">
            <v>1</v>
          </cell>
          <cell r="F16">
            <v>1.0138361367335864</v>
          </cell>
          <cell r="G16">
            <v>2.72</v>
          </cell>
          <cell r="H16">
            <v>3.62</v>
          </cell>
          <cell r="I16">
            <v>3.17</v>
          </cell>
          <cell r="J16">
            <v>14805</v>
          </cell>
          <cell r="K16">
            <v>19636.877705786752</v>
          </cell>
          <cell r="L16">
            <v>1.7747999999999999</v>
          </cell>
          <cell r="M16">
            <v>11064.276372428867</v>
          </cell>
          <cell r="N16">
            <v>8341.7849898580116</v>
          </cell>
          <cell r="O16">
            <v>9703.0306811434384</v>
          </cell>
          <cell r="P16">
            <v>0.78137303550186676</v>
          </cell>
        </row>
        <row r="17">
          <cell r="A17" t="str">
            <v>96.11</v>
          </cell>
          <cell r="B17">
            <v>1.0390000000000001</v>
          </cell>
          <cell r="C17">
            <v>1.0129999999999999</v>
          </cell>
          <cell r="D17">
            <v>1.012</v>
          </cell>
          <cell r="E17">
            <v>0.99901574803149595</v>
          </cell>
          <cell r="F17">
            <v>1.0131121220230133</v>
          </cell>
          <cell r="G17">
            <v>2.76</v>
          </cell>
          <cell r="H17">
            <v>4.1500000000000004</v>
          </cell>
          <cell r="I17">
            <v>3.4550000000000001</v>
          </cell>
          <cell r="J17">
            <v>15107</v>
          </cell>
          <cell r="K17">
            <v>22717.530205155497</v>
          </cell>
          <cell r="L17">
            <v>1.8592</v>
          </cell>
          <cell r="M17">
            <v>12218.98139261806</v>
          </cell>
          <cell r="N17">
            <v>8125.537865748709</v>
          </cell>
          <cell r="O17">
            <v>10172.259629183383</v>
          </cell>
          <cell r="P17">
            <v>0.77123251533723802</v>
          </cell>
        </row>
        <row r="18">
          <cell r="A18" t="str">
            <v>96.12</v>
          </cell>
          <cell r="B18">
            <v>1.0740000000000001</v>
          </cell>
          <cell r="C18">
            <v>1.0129999999999999</v>
          </cell>
          <cell r="D18">
            <v>1.0090000000000001</v>
          </cell>
          <cell r="E18">
            <v>1.0039408866995074</v>
          </cell>
          <cell r="F18">
            <v>1.0129424194400423</v>
          </cell>
          <cell r="G18">
            <v>2.79</v>
          </cell>
          <cell r="H18">
            <v>4.08</v>
          </cell>
          <cell r="I18">
            <v>3.4350000000000001</v>
          </cell>
          <cell r="J18">
            <v>15444</v>
          </cell>
          <cell r="K18">
            <v>22583.997747579451</v>
          </cell>
          <cell r="L18">
            <v>1.8838999999999999</v>
          </cell>
          <cell r="M18">
            <v>11987.896251170154</v>
          </cell>
          <cell r="N18">
            <v>8197.8873613249107</v>
          </cell>
          <cell r="O18">
            <v>10092.891806247531</v>
          </cell>
          <cell r="P18">
            <v>0.79375878943661593</v>
          </cell>
        </row>
        <row r="19">
          <cell r="A19" t="str">
            <v>97.1</v>
          </cell>
          <cell r="B19">
            <v>1.133</v>
          </cell>
          <cell r="C19">
            <v>1.0229999999999999</v>
          </cell>
          <cell r="D19">
            <v>1.022</v>
          </cell>
          <cell r="E19">
            <v>1.0068694798822373</v>
          </cell>
          <cell r="F19">
            <v>1.0200084359999999</v>
          </cell>
          <cell r="G19">
            <v>3.24</v>
          </cell>
          <cell r="H19">
            <v>4.9400000000000004</v>
          </cell>
          <cell r="I19">
            <v>4.09</v>
          </cell>
          <cell r="J19">
            <v>18203</v>
          </cell>
          <cell r="K19">
            <v>27659.550143377732</v>
          </cell>
          <cell r="L19">
            <v>1.8914</v>
          </cell>
          <cell r="M19">
            <v>14623.85013396306</v>
          </cell>
          <cell r="N19">
            <v>9624.0879771597756</v>
          </cell>
          <cell r="O19">
            <v>12123.969055561418</v>
          </cell>
          <cell r="P19">
            <v>0.81529831899010774</v>
          </cell>
        </row>
        <row r="20">
          <cell r="A20" t="str">
            <v>97.2</v>
          </cell>
          <cell r="B20">
            <v>1.0659999999999998</v>
          </cell>
          <cell r="C20">
            <v>1.0149999999999999</v>
          </cell>
          <cell r="D20">
            <v>1.012</v>
          </cell>
          <cell r="E20">
            <v>1.0029239766081872</v>
          </cell>
          <cell r="F20">
            <v>1.0200084359999999</v>
          </cell>
          <cell r="G20">
            <v>3.92</v>
          </cell>
          <cell r="H20">
            <v>5.13</v>
          </cell>
          <cell r="I20">
            <v>4.5250000000000004</v>
          </cell>
          <cell r="J20">
            <v>22176</v>
          </cell>
          <cell r="K20">
            <v>28979.268218717443</v>
          </cell>
          <cell r="L20">
            <v>1.9436</v>
          </cell>
          <cell r="M20">
            <v>14910.098898290515</v>
          </cell>
          <cell r="N20">
            <v>11409.755093640666</v>
          </cell>
          <cell r="O20">
            <v>13159.92699596559</v>
          </cell>
          <cell r="P20">
            <v>0.85211150830679883</v>
          </cell>
        </row>
        <row r="21">
          <cell r="A21" t="str">
            <v>97.3</v>
          </cell>
          <cell r="B21">
            <v>1.0229999999999999</v>
          </cell>
          <cell r="C21">
            <v>1.004</v>
          </cell>
          <cell r="D21">
            <v>1.0009999999999999</v>
          </cell>
          <cell r="E21">
            <v>0.99902818270165195</v>
          </cell>
          <cell r="F21">
            <v>1.0078947372272469</v>
          </cell>
          <cell r="G21">
            <v>4.16</v>
          </cell>
          <cell r="H21">
            <v>5.24</v>
          </cell>
          <cell r="I21">
            <v>4.7</v>
          </cell>
          <cell r="J21">
            <v>23760</v>
          </cell>
          <cell r="K21">
            <v>29859.710773689341</v>
          </cell>
          <cell r="L21">
            <v>1.8371</v>
          </cell>
          <cell r="M21">
            <v>16253.720958951249</v>
          </cell>
          <cell r="N21">
            <v>12933.427684938219</v>
          </cell>
          <cell r="O21">
            <v>14593.574321944734</v>
          </cell>
          <cell r="P21">
            <v>0.86644806981214706</v>
          </cell>
        </row>
        <row r="22">
          <cell r="A22" t="str">
            <v>97.4</v>
          </cell>
          <cell r="B22">
            <v>1.0429999999999999</v>
          </cell>
          <cell r="C22">
            <v>1.01</v>
          </cell>
          <cell r="D22">
            <v>1.008</v>
          </cell>
          <cell r="E22">
            <v>0.9980544747081711</v>
          </cell>
          <cell r="F22">
            <v>1.0100708690787019</v>
          </cell>
          <cell r="G22">
            <v>4.5</v>
          </cell>
          <cell r="H22">
            <v>5.91</v>
          </cell>
          <cell r="I22">
            <v>5.2050000000000001</v>
          </cell>
          <cell r="J22">
            <v>25855</v>
          </cell>
          <cell r="K22">
            <v>33973.96745616111</v>
          </cell>
          <cell r="L22">
            <v>1.8479000000000001</v>
          </cell>
          <cell r="M22">
            <v>18385.176392749127</v>
          </cell>
          <cell r="N22">
            <v>13991.557984739433</v>
          </cell>
          <cell r="O22">
            <v>16188.36718874428</v>
          </cell>
          <cell r="P22">
            <v>0.87295251049159639</v>
          </cell>
        </row>
        <row r="23">
          <cell r="A23" t="str">
            <v>97.5</v>
          </cell>
          <cell r="B23">
            <v>1.05</v>
          </cell>
          <cell r="C23">
            <v>1.0089999999999999</v>
          </cell>
          <cell r="D23">
            <v>1.008</v>
          </cell>
          <cell r="E23">
            <v>1.003898635477583</v>
          </cell>
          <cell r="F23">
            <v>1.0059084194977845</v>
          </cell>
          <cell r="G23">
            <v>4.5999999999999996</v>
          </cell>
          <cell r="H23">
            <v>6.04</v>
          </cell>
          <cell r="I23">
            <v>5.32</v>
          </cell>
          <cell r="J23">
            <v>26664</v>
          </cell>
          <cell r="K23">
            <v>34850.171378860083</v>
          </cell>
          <cell r="L23">
            <v>1.8428</v>
          </cell>
          <cell r="M23">
            <v>18911.532113555502</v>
          </cell>
          <cell r="N23">
            <v>14469.285869329282</v>
          </cell>
          <cell r="O23">
            <v>16690.408991442393</v>
          </cell>
          <cell r="P23">
            <v>0.87243212154048078</v>
          </cell>
        </row>
        <row r="24">
          <cell r="A24" t="str">
            <v>97.6</v>
          </cell>
          <cell r="B24">
            <v>1.0449999999999999</v>
          </cell>
          <cell r="C24">
            <v>1.0109999999999999</v>
          </cell>
          <cell r="D24">
            <v>1.0009999999999999</v>
          </cell>
          <cell r="E24">
            <v>1.0009708737864078</v>
          </cell>
          <cell r="F24">
            <v>1.0150513950073421</v>
          </cell>
          <cell r="G24">
            <v>4.58</v>
          </cell>
          <cell r="H24">
            <v>5.71</v>
          </cell>
          <cell r="I24">
            <v>5.1449999999999996</v>
          </cell>
          <cell r="J24">
            <v>26868</v>
          </cell>
          <cell r="K24">
            <v>32995.744573117801</v>
          </cell>
          <cell r="L24">
            <v>1.8577999999999999</v>
          </cell>
          <cell r="M24">
            <v>17760.654846117883</v>
          </cell>
          <cell r="N24">
            <v>14462.267197760793</v>
          </cell>
          <cell r="O24">
            <v>16111.461021939338</v>
          </cell>
          <cell r="P24">
            <v>0.88170124058393307</v>
          </cell>
        </row>
        <row r="25">
          <cell r="A25" t="str">
            <v>97.7</v>
          </cell>
          <cell r="B25">
            <v>1.014</v>
          </cell>
          <cell r="C25">
            <v>1.0089999999999999</v>
          </cell>
          <cell r="D25">
            <v>1.0009999999999999</v>
          </cell>
          <cell r="E25">
            <v>1.0077594568380215</v>
          </cell>
          <cell r="F25">
            <v>0.99795057263411691</v>
          </cell>
          <cell r="G25">
            <v>4.5999999999999996</v>
          </cell>
          <cell r="H25">
            <v>5.67</v>
          </cell>
          <cell r="I25">
            <v>5.1349999999999998</v>
          </cell>
          <cell r="J25">
            <v>27075</v>
          </cell>
          <cell r="K25">
            <v>32812.014679350745</v>
          </cell>
          <cell r="L25">
            <v>1.857</v>
          </cell>
          <cell r="M25">
            <v>17669.36708634935</v>
          </cell>
          <cell r="N25">
            <v>14579.967689822293</v>
          </cell>
          <cell r="O25">
            <v>16124.667388085822</v>
          </cell>
          <cell r="P25">
            <v>0.9118100401779734</v>
          </cell>
        </row>
        <row r="26">
          <cell r="A26" t="str">
            <v>97.8</v>
          </cell>
          <cell r="B26">
            <v>1.01</v>
          </cell>
          <cell r="C26">
            <v>0.999</v>
          </cell>
          <cell r="D26">
            <v>1</v>
          </cell>
          <cell r="E26">
            <v>1.0009624639076034</v>
          </cell>
          <cell r="F26">
            <v>1.0007248127567046</v>
          </cell>
          <cell r="G26">
            <v>4.6900000000000004</v>
          </cell>
          <cell r="H26">
            <v>6.11</v>
          </cell>
          <cell r="I26">
            <v>5.4</v>
          </cell>
          <cell r="J26">
            <v>27309</v>
          </cell>
          <cell r="K26">
            <v>35501.019017197636</v>
          </cell>
          <cell r="L26">
            <v>1.8560000000000001</v>
          </cell>
          <cell r="M26">
            <v>19127.704211852175</v>
          </cell>
          <cell r="N26">
            <v>14713.900862068966</v>
          </cell>
          <cell r="O26">
            <v>16920.802536960571</v>
          </cell>
          <cell r="P26">
            <v>0.94302108485833824</v>
          </cell>
        </row>
        <row r="27">
          <cell r="A27" t="str">
            <v>97.9</v>
          </cell>
          <cell r="B27">
            <v>1.05</v>
          </cell>
          <cell r="C27">
            <v>0.997</v>
          </cell>
          <cell r="D27">
            <v>1.012</v>
          </cell>
          <cell r="E27">
            <v>0.99807692307692308</v>
          </cell>
          <cell r="F27">
            <v>1.0138821825205215</v>
          </cell>
          <cell r="G27">
            <v>4.72</v>
          </cell>
          <cell r="H27">
            <v>6.28</v>
          </cell>
          <cell r="I27">
            <v>5.5</v>
          </cell>
          <cell r="J27">
            <v>27669</v>
          </cell>
          <cell r="K27">
            <v>36747.918486407536</v>
          </cell>
          <cell r="L27">
            <v>1.8606</v>
          </cell>
          <cell r="M27">
            <v>19750.574269809487</v>
          </cell>
          <cell r="N27">
            <v>14871.009351821993</v>
          </cell>
          <cell r="O27">
            <v>17310.791810815739</v>
          </cell>
          <cell r="P27">
            <v>0.91467765083283892</v>
          </cell>
        </row>
        <row r="28">
          <cell r="A28" t="str">
            <v>97.10</v>
          </cell>
          <cell r="B28">
            <v>1.032</v>
          </cell>
          <cell r="C28">
            <v>1.002</v>
          </cell>
          <cell r="D28">
            <v>1.0090000000000001</v>
          </cell>
          <cell r="E28">
            <v>0.99903660886319856</v>
          </cell>
          <cell r="F28">
            <v>1.016273202</v>
          </cell>
          <cell r="G28">
            <v>4.7699999999999996</v>
          </cell>
          <cell r="H28">
            <v>6.76</v>
          </cell>
          <cell r="I28">
            <v>5.7649999999999997</v>
          </cell>
          <cell r="J28">
            <v>28227</v>
          </cell>
          <cell r="K28">
            <v>39724.3303400269</v>
          </cell>
          <cell r="L28">
            <v>1.8713</v>
          </cell>
          <cell r="M28">
            <v>21228.19982901026</v>
          </cell>
          <cell r="N28">
            <v>15084.166087746487</v>
          </cell>
          <cell r="O28">
            <v>18156.182958378373</v>
          </cell>
          <cell r="P28">
            <v>0.9001946645704253</v>
          </cell>
        </row>
        <row r="29">
          <cell r="A29" t="str">
            <v>97.11</v>
          </cell>
          <cell r="B29">
            <v>1.018</v>
          </cell>
          <cell r="C29">
            <v>1.0015000000000001</v>
          </cell>
          <cell r="D29">
            <v>1.0090000000000001</v>
          </cell>
          <cell r="E29">
            <v>1</v>
          </cell>
          <cell r="F29">
            <v>1.016273202</v>
          </cell>
          <cell r="G29">
            <v>4.96</v>
          </cell>
          <cell r="H29">
            <v>6.8</v>
          </cell>
          <cell r="I29">
            <v>5.88</v>
          </cell>
          <cell r="J29">
            <v>29550</v>
          </cell>
          <cell r="K29">
            <v>40135.210539235421</v>
          </cell>
          <cell r="L29">
            <v>1.8794</v>
          </cell>
          <cell r="M29">
            <v>21355.331775691935</v>
          </cell>
          <cell r="N29">
            <v>15723.103118016388</v>
          </cell>
          <cell r="O29">
            <v>18539.217446854163</v>
          </cell>
          <cell r="P29">
            <v>0.88556796725562736</v>
          </cell>
        </row>
        <row r="30">
          <cell r="A30" t="str">
            <v>97.12</v>
          </cell>
          <cell r="B30">
            <v>1.0229999999999999</v>
          </cell>
          <cell r="C30">
            <v>1.0015000000000001</v>
          </cell>
          <cell r="D30">
            <v>1.014</v>
          </cell>
          <cell r="E30">
            <v>1.0019286403085825</v>
          </cell>
          <cell r="F30">
            <v>1.016273202</v>
          </cell>
          <cell r="G30">
            <v>5.04</v>
          </cell>
          <cell r="H30">
            <v>6.86</v>
          </cell>
          <cell r="I30">
            <v>5.95</v>
          </cell>
          <cell r="J30">
            <v>30446</v>
          </cell>
          <cell r="K30">
            <v>40777.604666109524</v>
          </cell>
          <cell r="L30">
            <v>1.895</v>
          </cell>
          <cell r="M30">
            <v>21518.524889767559</v>
          </cell>
          <cell r="N30">
            <v>16066.490765171504</v>
          </cell>
          <cell r="O30">
            <v>18792.507827469533</v>
          </cell>
          <cell r="P30">
            <v>0.90805533540804229</v>
          </cell>
        </row>
        <row r="31">
          <cell r="A31" t="str">
            <v>98.01</v>
          </cell>
          <cell r="B31">
            <v>1.0390000000000001</v>
          </cell>
          <cell r="C31">
            <v>1.0149999999999999</v>
          </cell>
          <cell r="D31">
            <v>1.0129999999999999</v>
          </cell>
          <cell r="E31">
            <v>1</v>
          </cell>
          <cell r="F31">
            <v>1.016273202</v>
          </cell>
          <cell r="G31">
            <v>5.2</v>
          </cell>
          <cell r="H31">
            <v>7.1574027708200001</v>
          </cell>
          <cell r="I31">
            <v>6.1787013854100001</v>
          </cell>
          <cell r="J31">
            <v>31076</v>
          </cell>
          <cell r="K31">
            <v>42880.161290322583</v>
          </cell>
          <cell r="L31">
            <v>1.9091</v>
          </cell>
          <cell r="M31">
            <v>22460.929909550356</v>
          </cell>
          <cell r="N31">
            <v>16277.827248441674</v>
          </cell>
          <cell r="O31">
            <v>19369.378578996017</v>
          </cell>
          <cell r="P31">
            <v>0.92522602341196569</v>
          </cell>
        </row>
        <row r="32">
          <cell r="A32" t="str">
            <v>98.02</v>
          </cell>
          <cell r="B32">
            <v>1.0309999999999999</v>
          </cell>
          <cell r="C32">
            <v>1.0088999999999999</v>
          </cell>
          <cell r="D32">
            <v>1.002</v>
          </cell>
          <cell r="E32">
            <v>1.0019249278152069</v>
          </cell>
          <cell r="F32">
            <v>1.016273202</v>
          </cell>
          <cell r="G32">
            <v>5.3150000000000004</v>
          </cell>
          <cell r="H32">
            <v>7.2011902793799996</v>
          </cell>
          <cell r="I32">
            <v>6.25809513969</v>
          </cell>
          <cell r="J32">
            <v>32185</v>
          </cell>
          <cell r="K32">
            <v>43559.892857142855</v>
          </cell>
          <cell r="L32">
            <v>1.9565999999999999</v>
          </cell>
          <cell r="M32">
            <v>22263.054715906601</v>
          </cell>
          <cell r="N32">
            <v>16449.453132985793</v>
          </cell>
          <cell r="O32">
            <v>19356.253924446195</v>
          </cell>
          <cell r="P32">
            <v>0.927460361624319</v>
          </cell>
        </row>
        <row r="33">
          <cell r="A33" t="str">
            <v>98.03</v>
          </cell>
          <cell r="B33">
            <v>1.0329999999999999</v>
          </cell>
          <cell r="C33">
            <v>1.0067999999999999</v>
          </cell>
          <cell r="D33">
            <v>1.002</v>
          </cell>
          <cell r="E33">
            <v>0.99903938520653224</v>
          </cell>
          <cell r="F33">
            <v>1.0060406359645684</v>
          </cell>
          <cell r="G33">
            <v>5.48</v>
          </cell>
          <cell r="H33">
            <v>9.0103465264999993</v>
          </cell>
          <cell r="I33">
            <v>7.2451732632499999</v>
          </cell>
          <cell r="J33">
            <v>33256</v>
          </cell>
          <cell r="K33">
            <v>54863.870967741932</v>
          </cell>
          <cell r="L33">
            <v>2.02935</v>
          </cell>
          <cell r="M33">
            <v>27035.194011748557</v>
          </cell>
          <cell r="N33">
            <v>16387.513243156674</v>
          </cell>
          <cell r="O33">
            <v>21711.353627452616</v>
          </cell>
          <cell r="P33">
            <v>0.93282438013284186</v>
          </cell>
        </row>
        <row r="34">
          <cell r="A34" t="str">
            <v>98.04</v>
          </cell>
          <cell r="B34">
            <v>1.038</v>
          </cell>
          <cell r="C34">
            <v>1.0039</v>
          </cell>
          <cell r="D34">
            <v>1.0129999999999999</v>
          </cell>
          <cell r="E34">
            <v>1.0009615384615385</v>
          </cell>
          <cell r="F34">
            <v>1.0069868995633187</v>
          </cell>
          <cell r="G34">
            <v>5.58</v>
          </cell>
          <cell r="H34">
            <v>10.798987578</v>
          </cell>
          <cell r="I34">
            <v>8.1894937890000001</v>
          </cell>
          <cell r="J34">
            <v>34218</v>
          </cell>
          <cell r="K34">
            <v>66133.333333333328</v>
          </cell>
          <cell r="L34">
            <v>2.0329999999999999</v>
          </cell>
          <cell r="M34">
            <v>32529.922938186588</v>
          </cell>
          <cell r="N34">
            <v>16831.283817019183</v>
          </cell>
          <cell r="O34">
            <v>24680.603377602885</v>
          </cell>
          <cell r="P34">
            <v>0.92907363341151328</v>
          </cell>
        </row>
        <row r="35">
          <cell r="A35" t="str">
            <v>98.05</v>
          </cell>
          <cell r="B35">
            <v>1.034</v>
          </cell>
          <cell r="C35">
            <v>1.0047999999999999</v>
          </cell>
          <cell r="D35">
            <v>1</v>
          </cell>
          <cell r="E35">
            <v>1.0028818443804035</v>
          </cell>
          <cell r="F35">
            <v>1.0040112749349523</v>
          </cell>
          <cell r="G35">
            <v>5.73</v>
          </cell>
          <cell r="H35">
            <v>10.3429315113</v>
          </cell>
          <cell r="I35">
            <v>8.0364657556499992</v>
          </cell>
          <cell r="J35">
            <v>35224</v>
          </cell>
          <cell r="K35">
            <v>63587.096774193546</v>
          </cell>
          <cell r="L35">
            <v>2.0409999999999999</v>
          </cell>
          <cell r="M35">
            <v>31154.873480741571</v>
          </cell>
          <cell r="N35">
            <v>17258.206761391477</v>
          </cell>
          <cell r="O35">
            <v>24206.540121066522</v>
          </cell>
          <cell r="P35">
            <v>0.90806964267915102</v>
          </cell>
        </row>
        <row r="36">
          <cell r="A36" t="str">
            <v>98.06</v>
          </cell>
          <cell r="B36">
            <v>1.0270000000000001</v>
          </cell>
          <cell r="C36">
            <v>1.0009999999999999</v>
          </cell>
          <cell r="D36">
            <v>1</v>
          </cell>
          <cell r="E36">
            <v>1.0009578544061302</v>
          </cell>
          <cell r="F36">
            <v>1.003995248893208</v>
          </cell>
          <cell r="G36">
            <v>5.89</v>
          </cell>
          <cell r="H36">
            <v>10.5032362</v>
          </cell>
          <cell r="I36">
            <v>8.1966181000000002</v>
          </cell>
          <cell r="J36">
            <v>36535</v>
          </cell>
          <cell r="K36">
            <v>64910</v>
          </cell>
          <cell r="L36">
            <v>1.99</v>
          </cell>
          <cell r="M36">
            <v>32618.090452261305</v>
          </cell>
          <cell r="N36">
            <v>18359.296482412061</v>
          </cell>
          <cell r="O36">
            <v>25488.693467336685</v>
          </cell>
          <cell r="P36">
            <v>0.91479181584249958</v>
          </cell>
        </row>
        <row r="37">
          <cell r="A37" t="str">
            <v>98.07</v>
          </cell>
          <cell r="B37">
            <v>1.028</v>
          </cell>
          <cell r="C37">
            <v>1.002</v>
          </cell>
          <cell r="D37">
            <v>0.99099999999999999</v>
          </cell>
          <cell r="E37">
            <v>1.0028708133971291</v>
          </cell>
          <cell r="F37">
            <v>0.99602064960206504</v>
          </cell>
          <cell r="G37">
            <v>6.32</v>
          </cell>
          <cell r="H37">
            <v>11.12138996</v>
          </cell>
          <cell r="I37">
            <v>8.7206949800000011</v>
          </cell>
          <cell r="J37">
            <v>39464</v>
          </cell>
          <cell r="K37">
            <v>69129.032258064515</v>
          </cell>
          <cell r="L37">
            <v>2.1030000000000002</v>
          </cell>
          <cell r="M37">
            <v>32871.627321951739</v>
          </cell>
          <cell r="N37">
            <v>18765.572990965287</v>
          </cell>
          <cell r="O37">
            <v>25818.600156458513</v>
          </cell>
          <cell r="P37">
            <v>0.9208060420539208</v>
          </cell>
        </row>
        <row r="38">
          <cell r="A38" t="str">
            <v>98.08</v>
          </cell>
          <cell r="B38">
            <v>1.038</v>
          </cell>
          <cell r="C38">
            <v>1.0367999999999999</v>
          </cell>
          <cell r="D38">
            <v>1.002</v>
          </cell>
          <cell r="E38">
            <v>0.99809160305343514</v>
          </cell>
          <cell r="F38">
            <v>0.9940611165100961</v>
          </cell>
          <cell r="G38">
            <v>6.54</v>
          </cell>
          <cell r="H38">
            <v>13.9588026</v>
          </cell>
          <cell r="I38">
            <v>10.249401300000001</v>
          </cell>
          <cell r="J38">
            <v>44866</v>
          </cell>
          <cell r="K38">
            <v>94193.548387096773</v>
          </cell>
          <cell r="L38">
            <v>2.1831999999999998</v>
          </cell>
          <cell r="M38">
            <v>43144.718022671666</v>
          </cell>
          <cell r="N38">
            <v>20550.567973616711</v>
          </cell>
          <cell r="O38">
            <v>31847.642998144191</v>
          </cell>
          <cell r="P38">
            <v>0.91403839270628118</v>
          </cell>
        </row>
        <row r="39">
          <cell r="A39" t="str">
            <v>98.09</v>
          </cell>
          <cell r="B39">
            <v>1.1759999999999999</v>
          </cell>
          <cell r="C39">
            <v>1.3837999999999999</v>
          </cell>
          <cell r="D39">
            <v>1.038</v>
          </cell>
          <cell r="E39">
            <v>0.99808795411089879</v>
          </cell>
          <cell r="F39">
            <v>1.0080382359330871</v>
          </cell>
          <cell r="G39">
            <v>3.67</v>
          </cell>
          <cell r="H39">
            <v>10.09545</v>
          </cell>
          <cell r="I39">
            <v>6.8827249999999998</v>
          </cell>
          <cell r="J39">
            <v>51590</v>
          </cell>
          <cell r="K39">
            <v>147333.33333333334</v>
          </cell>
          <cell r="L39">
            <v>2.7847</v>
          </cell>
          <cell r="M39">
            <v>52908.152883015529</v>
          </cell>
          <cell r="N39">
            <v>18526.232628290301</v>
          </cell>
          <cell r="O39">
            <v>35717.192755652912</v>
          </cell>
          <cell r="P39">
            <v>0.87207154927473507</v>
          </cell>
        </row>
        <row r="40">
          <cell r="A40" t="str">
            <v>98.10</v>
          </cell>
          <cell r="B40">
            <v>1.21</v>
          </cell>
          <cell r="C40">
            <v>1.0448</v>
          </cell>
          <cell r="D40">
            <v>1.0620000000000001</v>
          </cell>
          <cell r="E40">
            <v>0.99808429118773945</v>
          </cell>
          <cell r="F40">
            <v>1.0061422413793104</v>
          </cell>
          <cell r="G40">
            <v>3.5</v>
          </cell>
          <cell r="H40">
            <v>14.732498576999999</v>
          </cell>
          <cell r="I40">
            <v>9.1162492885000006</v>
          </cell>
          <cell r="J40">
            <v>55090</v>
          </cell>
          <cell r="K40">
            <v>232965.4193548387</v>
          </cell>
          <cell r="L40">
            <v>3.4216000000000002</v>
          </cell>
          <cell r="M40">
            <v>68086.690248666899</v>
          </cell>
          <cell r="N40">
            <v>16100.654664484451</v>
          </cell>
          <cell r="O40">
            <v>42093.672456575674</v>
          </cell>
          <cell r="P40">
            <v>0.83905480295203094</v>
          </cell>
        </row>
        <row r="41">
          <cell r="A41" t="str">
            <v>98.11</v>
          </cell>
          <cell r="B41">
            <v>1.25</v>
          </cell>
          <cell r="C41">
            <v>1.0569999999999999</v>
          </cell>
          <cell r="D41">
            <v>1.03</v>
          </cell>
          <cell r="E41">
            <v>1</v>
          </cell>
          <cell r="F41">
            <v>1.0049266359644424</v>
          </cell>
          <cell r="G41">
            <v>4.0949999999999998</v>
          </cell>
          <cell r="H41">
            <v>21.468809073700001</v>
          </cell>
          <cell r="I41">
            <v>12.78190453685</v>
          </cell>
          <cell r="J41">
            <v>67173</v>
          </cell>
          <cell r="K41">
            <v>352066.7</v>
          </cell>
          <cell r="L41">
            <v>3.4270999999999998</v>
          </cell>
          <cell r="M41">
            <v>102730.20921478802</v>
          </cell>
          <cell r="N41">
            <v>19600.536897085</v>
          </cell>
          <cell r="O41">
            <v>61165.373055936507</v>
          </cell>
          <cell r="P41">
            <v>0.85899030927127995</v>
          </cell>
        </row>
        <row r="42">
          <cell r="A42" t="str">
            <v>98.12</v>
          </cell>
          <cell r="B42">
            <v>1.2170000000000001</v>
          </cell>
          <cell r="C42">
            <v>1.1160000000000001</v>
          </cell>
          <cell r="D42">
            <v>1.0329999999999999</v>
          </cell>
          <cell r="E42">
            <v>1.0009596928982725</v>
          </cell>
          <cell r="F42">
            <v>1.0039433017158692</v>
          </cell>
          <cell r="G42">
            <v>9.7963913999999992</v>
          </cell>
          <cell r="H42">
            <v>19.742938800000001</v>
          </cell>
          <cell r="I42">
            <v>14.769665100000001</v>
          </cell>
          <cell r="J42">
            <v>220000</v>
          </cell>
          <cell r="K42">
            <v>393536.16129032261</v>
          </cell>
          <cell r="L42">
            <v>3.427</v>
          </cell>
          <cell r="M42">
            <v>114834.01263213382</v>
          </cell>
          <cell r="N42">
            <v>53425</v>
          </cell>
          <cell r="O42">
            <v>84129.506316066909</v>
          </cell>
          <cell r="P42">
            <v>1.6689149999999999</v>
          </cell>
        </row>
        <row r="43">
          <cell r="A43" t="str">
            <v>99.01</v>
          </cell>
          <cell r="B43">
            <v>1.1659999999999999</v>
          </cell>
          <cell r="C43">
            <v>1.0848</v>
          </cell>
          <cell r="D43">
            <v>1.0149999999999999</v>
          </cell>
          <cell r="E43">
            <v>0.99808245445829324</v>
          </cell>
          <cell r="F43">
            <v>1.0153927813163481</v>
          </cell>
          <cell r="G43">
            <v>9.2578080000000007</v>
          </cell>
          <cell r="H43">
            <v>18.881714546000001</v>
          </cell>
          <cell r="I43">
            <v>14.069761273000001</v>
          </cell>
          <cell r="J43">
            <v>222233.33333333334</v>
          </cell>
          <cell r="K43">
            <v>414075.93548387097</v>
          </cell>
          <cell r="L43">
            <v>3.43</v>
          </cell>
          <cell r="M43">
            <v>120721.84707984576</v>
          </cell>
          <cell r="N43">
            <v>53813.8</v>
          </cell>
          <cell r="O43">
            <v>87267.823539922887</v>
          </cell>
          <cell r="P43">
            <v>1.715338</v>
          </cell>
        </row>
        <row r="44">
          <cell r="A44" t="str">
            <v>99.02</v>
          </cell>
          <cell r="B44">
            <v>1.137</v>
          </cell>
          <cell r="C44">
            <v>1.0407</v>
          </cell>
          <cell r="D44">
            <v>1.01</v>
          </cell>
          <cell r="E44">
            <v>1.0019212295869357</v>
          </cell>
          <cell r="F44">
            <v>1.0062728698379508</v>
          </cell>
          <cell r="G44">
            <v>9.5514100000000006</v>
          </cell>
          <cell r="H44">
            <v>17.62248417376</v>
          </cell>
          <cell r="I44">
            <v>13.58694708688</v>
          </cell>
          <cell r="J44">
            <v>226964.28571428571</v>
          </cell>
          <cell r="K44">
            <v>403642.85714285716</v>
          </cell>
          <cell r="L44">
            <v>3.4703571428571425</v>
          </cell>
          <cell r="M44">
            <v>116311.61881239068</v>
          </cell>
          <cell r="N44">
            <v>55723.3</v>
          </cell>
          <cell r="O44">
            <v>86017.459406195339</v>
          </cell>
          <cell r="P44">
            <v>1.7561671999999999</v>
          </cell>
        </row>
        <row r="45">
          <cell r="A45" t="str">
            <v>99.03</v>
          </cell>
          <cell r="B45">
            <v>1.121</v>
          </cell>
          <cell r="C45">
            <v>1.0278</v>
          </cell>
          <cell r="D45">
            <v>1.01</v>
          </cell>
          <cell r="E45">
            <v>1.0009587727708533</v>
          </cell>
          <cell r="F45">
            <v>1.006</v>
          </cell>
          <cell r="G45">
            <v>9.9030000000000005</v>
          </cell>
          <cell r="H45">
            <v>17.180551399870001</v>
          </cell>
          <cell r="I45">
            <v>13.541775699935002</v>
          </cell>
          <cell r="J45">
            <v>232193.54838709679</v>
          </cell>
          <cell r="K45">
            <v>401938.70967741933</v>
          </cell>
          <cell r="L45">
            <v>3.7709677419354848</v>
          </cell>
          <cell r="M45">
            <v>106587.68177929851</v>
          </cell>
          <cell r="N45">
            <v>61992.66</v>
          </cell>
          <cell r="O45">
            <v>84290.170889649249</v>
          </cell>
          <cell r="P45">
            <v>0.91210501122829701</v>
          </cell>
        </row>
        <row r="46">
          <cell r="A46" t="str">
            <v>99.4</v>
          </cell>
          <cell r="B46">
            <v>1.0740000000000001</v>
          </cell>
          <cell r="C46">
            <v>1.03</v>
          </cell>
          <cell r="D46">
            <v>1.0229999999999999</v>
          </cell>
          <cell r="E46">
            <v>1.0038314176245209</v>
          </cell>
          <cell r="F46">
            <v>1.0061012812690664</v>
          </cell>
          <cell r="G46">
            <v>9.7279999999999998</v>
          </cell>
          <cell r="H46">
            <v>19.747800000000002</v>
          </cell>
          <cell r="I46">
            <v>14.7379</v>
          </cell>
          <cell r="J46">
            <v>240467</v>
          </cell>
          <cell r="K46">
            <v>488066.66666666669</v>
          </cell>
          <cell r="L46">
            <v>3.9346666666666694</v>
          </cell>
          <cell r="M46">
            <v>124042.69739071494</v>
          </cell>
          <cell r="N46">
            <v>61102.67</v>
          </cell>
          <cell r="O46">
            <v>92572.683695357468</v>
          </cell>
          <cell r="P46">
            <v>0.93299717926805525</v>
          </cell>
        </row>
        <row r="47">
          <cell r="A47" t="str">
            <v>99.5</v>
          </cell>
          <cell r="B47">
            <v>1.089</v>
          </cell>
          <cell r="C47">
            <v>1.0222</v>
          </cell>
          <cell r="D47">
            <v>1.024</v>
          </cell>
          <cell r="E47">
            <v>1</v>
          </cell>
          <cell r="F47">
            <v>1.0066707095209217</v>
          </cell>
          <cell r="G47">
            <v>10.128</v>
          </cell>
          <cell r="H47">
            <v>21.811730000000001</v>
          </cell>
          <cell r="I47">
            <v>15.969865</v>
          </cell>
          <cell r="J47">
            <v>247387</v>
          </cell>
          <cell r="K47">
            <v>532708.33333333337</v>
          </cell>
          <cell r="L47">
            <v>3.9224999999999999</v>
          </cell>
          <cell r="M47">
            <v>135808.3705120034</v>
          </cell>
          <cell r="N47">
            <v>62053.32</v>
          </cell>
          <cell r="O47">
            <v>98930.845256001703</v>
          </cell>
          <cell r="P47">
            <v>0.94035466936815115</v>
          </cell>
        </row>
        <row r="48">
          <cell r="A48" t="str">
            <v>99.6</v>
          </cell>
          <cell r="B48">
            <v>1.071</v>
          </cell>
          <cell r="C48">
            <v>1.0189999999999999</v>
          </cell>
          <cell r="D48">
            <v>1.0009999999999999</v>
          </cell>
          <cell r="E48">
            <v>1.0009541984732826</v>
          </cell>
          <cell r="F48">
            <v>1.0024096385542169</v>
          </cell>
          <cell r="G48">
            <v>10.491</v>
          </cell>
          <cell r="H48">
            <v>20.357163</v>
          </cell>
          <cell r="I48">
            <v>15.4240815</v>
          </cell>
          <cell r="J48">
            <v>254866.66666666666</v>
          </cell>
          <cell r="K48">
            <v>494333.33333333331</v>
          </cell>
          <cell r="L48">
            <v>3.9490366666666672</v>
          </cell>
          <cell r="M48">
            <v>125178.20801866445</v>
          </cell>
          <cell r="N48">
            <v>64559.55</v>
          </cell>
          <cell r="O48">
            <v>94868.879009332217</v>
          </cell>
          <cell r="P48">
            <v>0.96285786293730924</v>
          </cell>
        </row>
        <row r="49">
          <cell r="A49" t="str">
            <v>99.7</v>
          </cell>
          <cell r="B49">
            <v>1.06</v>
          </cell>
          <cell r="C49">
            <v>1.028</v>
          </cell>
          <cell r="D49">
            <v>0.98970000000000002</v>
          </cell>
          <cell r="E49">
            <v>1.0047664442326025</v>
          </cell>
          <cell r="F49">
            <v>0.99699519230769229</v>
          </cell>
          <cell r="G49">
            <v>10.845000000000001</v>
          </cell>
          <cell r="H49">
            <v>19.616292900000001</v>
          </cell>
          <cell r="I49">
            <v>15.230646450000002</v>
          </cell>
          <cell r="J49">
            <v>263580.6451612903</v>
          </cell>
          <cell r="K49">
            <v>476774.19354838709</v>
          </cell>
          <cell r="L49">
            <v>4.0028419354838709</v>
          </cell>
          <cell r="M49">
            <v>119108.92341811987</v>
          </cell>
          <cell r="N49">
            <v>66290.366769999993</v>
          </cell>
          <cell r="O49">
            <v>92699.645094059932</v>
          </cell>
          <cell r="P49">
            <v>0.96643631297149524</v>
          </cell>
        </row>
        <row r="50">
          <cell r="A50" t="str">
            <v>99.8</v>
          </cell>
          <cell r="B50">
            <v>1.071</v>
          </cell>
          <cell r="C50">
            <v>1.012</v>
          </cell>
          <cell r="D50">
            <v>1.0095999999999998</v>
          </cell>
          <cell r="E50">
            <v>0.9990512333965843</v>
          </cell>
          <cell r="F50">
            <v>1.0060277275467149</v>
          </cell>
          <cell r="G50">
            <v>11.0898876859581</v>
          </cell>
          <cell r="H50">
            <v>22.207614418793</v>
          </cell>
          <cell r="I50">
            <v>16.648751052375552</v>
          </cell>
          <cell r="J50">
            <v>273806.45161290321</v>
          </cell>
          <cell r="K50">
            <v>548306.45161290327</v>
          </cell>
          <cell r="L50">
            <v>4.4576161290322585</v>
          </cell>
          <cell r="M50">
            <v>123004.41216591249</v>
          </cell>
          <cell r="N50">
            <v>61424.412440903958</v>
          </cell>
          <cell r="O50">
            <v>92214.412303408229</v>
          </cell>
          <cell r="P50">
            <v>0.94253844304195578</v>
          </cell>
        </row>
        <row r="51">
          <cell r="A51" t="str">
            <v>99.9</v>
          </cell>
          <cell r="B51">
            <v>1.121</v>
          </cell>
          <cell r="C51">
            <v>1.0149999999999999</v>
          </cell>
          <cell r="D51">
            <v>1.014</v>
          </cell>
          <cell r="E51">
            <v>0.99810066476733139</v>
          </cell>
          <cell r="F51">
            <v>1.0137807070101856</v>
          </cell>
          <cell r="G51">
            <v>11.1766666666667</v>
          </cell>
          <cell r="H51">
            <v>24.243621793236599</v>
          </cell>
          <cell r="I51">
            <v>17.710144229951648</v>
          </cell>
          <cell r="J51">
            <v>284866.66666666669</v>
          </cell>
          <cell r="K51">
            <v>618666.66666666663</v>
          </cell>
          <cell r="L51">
            <v>4.4554733333333338</v>
          </cell>
          <cell r="M51">
            <v>138855.43024983502</v>
          </cell>
          <cell r="N51">
            <v>63936.341967407876</v>
          </cell>
          <cell r="O51">
            <v>101395.88610862145</v>
          </cell>
          <cell r="P51">
            <v>0.95181144899582604</v>
          </cell>
        </row>
        <row r="52">
          <cell r="A52" t="str">
            <v>99.10</v>
          </cell>
          <cell r="B52">
            <v>1.1420000000000001</v>
          </cell>
          <cell r="C52">
            <v>1.014</v>
          </cell>
          <cell r="D52">
            <v>1.0109999999999999</v>
          </cell>
          <cell r="E52">
            <v>0.99904852521408183</v>
          </cell>
          <cell r="F52">
            <v>1.0112293144208038</v>
          </cell>
          <cell r="G52">
            <v>11.511052568939517</v>
          </cell>
          <cell r="H52">
            <v>28.240928125535127</v>
          </cell>
          <cell r="I52">
            <v>19.875990347237323</v>
          </cell>
          <cell r="J52">
            <v>295774.19354838709</v>
          </cell>
          <cell r="K52">
            <v>725645</v>
          </cell>
          <cell r="L52">
            <v>4.4670645161290308</v>
          </cell>
          <cell r="M52">
            <v>162443.36686428994</v>
          </cell>
          <cell r="N52">
            <v>66212.205460755809</v>
          </cell>
          <cell r="O52">
            <v>114327.78616252288</v>
          </cell>
          <cell r="P52">
            <v>0.9335552576138556</v>
          </cell>
        </row>
        <row r="53">
          <cell r="A53" t="str">
            <v>99.11</v>
          </cell>
          <cell r="B53">
            <v>1.143</v>
          </cell>
          <cell r="C53">
            <v>1.012</v>
          </cell>
          <cell r="D53">
            <v>1.0290000000000001</v>
          </cell>
          <cell r="E53">
            <v>1.0019047619047619</v>
          </cell>
          <cell r="F53">
            <v>1.0087668030391583</v>
          </cell>
          <cell r="G53">
            <v>11.656402848526318</v>
          </cell>
          <cell r="H53">
            <v>33.484122760333513</v>
          </cell>
          <cell r="I53">
            <v>22.570262804429916</v>
          </cell>
          <cell r="J53">
            <v>306633.33333333331</v>
          </cell>
          <cell r="K53">
            <v>880833.33333333337</v>
          </cell>
          <cell r="L53">
            <v>4.6286433333333328</v>
          </cell>
          <cell r="M53">
            <v>190300.54162738833</v>
          </cell>
          <cell r="N53">
            <v>66246.913242397161</v>
          </cell>
          <cell r="O53">
            <v>128273.72743489275</v>
          </cell>
          <cell r="P53">
            <v>0.95808083625792351</v>
          </cell>
        </row>
        <row r="54">
          <cell r="A54" t="str">
            <v>99.12</v>
          </cell>
          <cell r="B54">
            <v>1.1359999999999999</v>
          </cell>
          <cell r="C54">
            <v>1.0129999999999999</v>
          </cell>
          <cell r="D54">
            <v>1.0409999999999999</v>
          </cell>
          <cell r="E54">
            <v>1.002851711026616</v>
          </cell>
          <cell r="F54">
            <v>1.0092699884125145</v>
          </cell>
          <cell r="G54">
            <v>11.834839576522228</v>
          </cell>
          <cell r="H54">
            <v>34.222310779516214</v>
          </cell>
          <cell r="I54">
            <v>23.028575178019221</v>
          </cell>
          <cell r="J54">
            <v>317096.77419354836</v>
          </cell>
          <cell r="K54">
            <v>916935.48387096776</v>
          </cell>
          <cell r="L54">
            <v>5.069129032258064</v>
          </cell>
          <cell r="M54">
            <v>180886.1991943644</v>
          </cell>
          <cell r="N54">
            <v>62554.488586828556</v>
          </cell>
          <cell r="O54">
            <v>121720.34389059647</v>
          </cell>
          <cell r="P54">
            <v>0.98768580847836163</v>
          </cell>
        </row>
        <row r="55">
          <cell r="A55" t="str">
            <v>2000.01</v>
          </cell>
          <cell r="B55">
            <v>1.141</v>
          </cell>
          <cell r="C55">
            <v>1.0229999999999999</v>
          </cell>
          <cell r="D55">
            <v>1.046</v>
          </cell>
          <cell r="E55">
            <v>1.0028436018957345</v>
          </cell>
          <cell r="F55">
            <v>1.018</v>
          </cell>
          <cell r="G55">
            <v>11.950602777729255</v>
          </cell>
          <cell r="H55">
            <v>34.965136677982969</v>
          </cell>
          <cell r="I55">
            <v>23.457869727856114</v>
          </cell>
          <cell r="J55">
            <v>335226</v>
          </cell>
          <cell r="K55">
            <v>980806</v>
          </cell>
          <cell r="L55">
            <v>5.3810000000000002</v>
          </cell>
          <cell r="M55">
            <v>182272.06838877531</v>
          </cell>
          <cell r="N55">
            <v>62298.085857647275</v>
          </cell>
          <cell r="O55">
            <v>122285.07712321129</v>
          </cell>
          <cell r="P55">
            <v>0.98346529817468176</v>
          </cell>
        </row>
        <row r="56">
          <cell r="A56" t="str">
            <v>2000.02</v>
          </cell>
          <cell r="B56">
            <v>1.093</v>
          </cell>
          <cell r="C56">
            <v>1.01</v>
          </cell>
          <cell r="D56">
            <v>1.0329999999999999</v>
          </cell>
          <cell r="E56">
            <v>1.003780718336484</v>
          </cell>
          <cell r="F56">
            <v>1.0090000000000001</v>
          </cell>
          <cell r="G56">
            <v>13.497841977027498</v>
          </cell>
          <cell r="H56">
            <v>34.384789418726065</v>
          </cell>
          <cell r="I56">
            <v>23.941315697876782</v>
          </cell>
          <cell r="J56">
            <v>387793</v>
          </cell>
          <cell r="K56">
            <v>987875</v>
          </cell>
          <cell r="L56">
            <v>5.54</v>
          </cell>
          <cell r="M56">
            <v>178316.78700361011</v>
          </cell>
          <cell r="N56">
            <v>69998.736462093861</v>
          </cell>
          <cell r="O56">
            <v>124157.76173285198</v>
          </cell>
          <cell r="P56">
            <v>1.9839</v>
          </cell>
        </row>
        <row r="57">
          <cell r="A57" t="str">
            <v>2000.03</v>
          </cell>
          <cell r="B57">
            <v>1.0580000000000001</v>
          </cell>
          <cell r="C57">
            <v>1.006</v>
          </cell>
          <cell r="D57">
            <v>1.02</v>
          </cell>
          <cell r="E57">
            <v>1.0018832391713748</v>
          </cell>
          <cell r="F57">
            <v>1.0090000000000001</v>
          </cell>
          <cell r="G57">
            <v>14.908770857269344</v>
          </cell>
          <cell r="H57">
            <v>37.84866545878868</v>
          </cell>
          <cell r="I57">
            <v>26.378718158029013</v>
          </cell>
          <cell r="J57">
            <v>424323</v>
          </cell>
          <cell r="K57">
            <v>1077222.2222222222</v>
          </cell>
          <cell r="L57">
            <v>5.4680193548387086</v>
          </cell>
          <cell r="M57">
            <v>197004.09825158663</v>
          </cell>
          <cell r="N57">
            <v>77600.859189445269</v>
          </cell>
          <cell r="O57">
            <v>137302.47872051597</v>
          </cell>
          <cell r="P57">
            <v>2.0250601328649971</v>
          </cell>
        </row>
        <row r="58">
          <cell r="A58" t="str">
            <v>2000.04</v>
          </cell>
          <cell r="B58">
            <v>1.0509999999999999</v>
          </cell>
          <cell r="C58">
            <v>1.0089999999999999</v>
          </cell>
          <cell r="D58">
            <v>1.0170000000000001</v>
          </cell>
          <cell r="E58">
            <v>1</v>
          </cell>
          <cell r="F58">
            <v>1.004</v>
          </cell>
          <cell r="G58">
            <v>15.969306838324473</v>
          </cell>
          <cell r="H58">
            <v>36.13326802873403</v>
          </cell>
          <cell r="I58">
            <v>26.05128743352925</v>
          </cell>
          <cell r="J58">
            <v>456466.66666666669</v>
          </cell>
          <cell r="K58">
            <v>1032833.3333333334</v>
          </cell>
          <cell r="L58">
            <v>5.4228700000000005</v>
          </cell>
          <cell r="M58">
            <v>190458.80379454666</v>
          </cell>
          <cell r="N58">
            <v>84174.370152090429</v>
          </cell>
          <cell r="O58">
            <v>137316.58697331854</v>
          </cell>
          <cell r="P58">
            <v>2.0611574029476931</v>
          </cell>
        </row>
        <row r="59">
          <cell r="A59" t="str">
            <v>2000.05</v>
          </cell>
          <cell r="B59">
            <v>1.0469999999999999</v>
          </cell>
          <cell r="C59">
            <v>1.018</v>
          </cell>
          <cell r="D59">
            <v>1.0209999999999999</v>
          </cell>
          <cell r="E59">
            <v>0.99906015037593976</v>
          </cell>
          <cell r="F59">
            <v>1.0070000000000001</v>
          </cell>
          <cell r="G59">
            <v>18.321389299100897</v>
          </cell>
          <cell r="H59">
            <v>36.976050138623876</v>
          </cell>
          <cell r="I59">
            <v>27.648719718862388</v>
          </cell>
          <cell r="J59">
            <v>518709.67741935485</v>
          </cell>
          <cell r="K59">
            <v>1046854.8387096775</v>
          </cell>
          <cell r="L59">
            <v>5.4042322580645159</v>
          </cell>
          <cell r="M59">
            <v>193710.18652048099</v>
          </cell>
          <cell r="N59">
            <v>95982.121539152111</v>
          </cell>
          <cell r="O59">
            <v>144846.15402981656</v>
          </cell>
          <cell r="P59">
            <v>2.1611189435246398</v>
          </cell>
        </row>
        <row r="60">
          <cell r="A60" t="str">
            <v>2000.06</v>
          </cell>
          <cell r="B60">
            <v>1.0609999999999999</v>
          </cell>
          <cell r="C60">
            <v>1.026</v>
          </cell>
          <cell r="D60">
            <v>1.0369999999999999</v>
          </cell>
          <cell r="E60">
            <v>1.0056444026340547</v>
          </cell>
          <cell r="F60">
            <v>1.008</v>
          </cell>
          <cell r="G60">
            <v>21.961409098955567</v>
          </cell>
          <cell r="H60">
            <v>37.174721189591075</v>
          </cell>
          <cell r="I60">
            <v>29.568065144273319</v>
          </cell>
          <cell r="J60">
            <v>620300</v>
          </cell>
          <cell r="K60">
            <v>1050000</v>
          </cell>
          <cell r="L60">
            <v>5.4360400000000002</v>
          </cell>
          <cell r="M60">
            <v>193155.31158711121</v>
          </cell>
          <cell r="N60">
            <v>114108.79978808103</v>
          </cell>
          <cell r="O60">
            <v>153632.05568759612</v>
          </cell>
          <cell r="P60">
            <v>2.0655080177444192</v>
          </cell>
        </row>
        <row r="61">
          <cell r="A61" t="str">
            <v>2000.07</v>
          </cell>
          <cell r="B61">
            <v>1.0469999999999999</v>
          </cell>
          <cell r="C61">
            <v>1.018</v>
          </cell>
          <cell r="D61">
            <v>0.99900000000000011</v>
          </cell>
          <cell r="E61">
            <v>1.0046772684752105</v>
          </cell>
          <cell r="F61">
            <v>1.0070000000000001</v>
          </cell>
          <cell r="G61">
            <v>25.987313493424359</v>
          </cell>
          <cell r="H61">
            <v>37.959452702869385</v>
          </cell>
          <cell r="I61">
            <v>31.973383098146872</v>
          </cell>
          <cell r="J61">
            <v>723806.45161290327</v>
          </cell>
          <cell r="K61">
            <v>1057258.064516129</v>
          </cell>
          <cell r="L61">
            <v>5.4385516129032236</v>
          </cell>
          <cell r="M61">
            <v>194400.66763506181</v>
          </cell>
          <cell r="N61">
            <v>133088.09093502723</v>
          </cell>
          <cell r="O61">
            <v>163744.3792850445</v>
          </cell>
          <cell r="P61">
            <v>2.0776144004303623</v>
          </cell>
        </row>
        <row r="62">
          <cell r="A62" t="str">
            <v>2000.08</v>
          </cell>
          <cell r="B62">
            <v>1.036</v>
          </cell>
          <cell r="C62">
            <v>1.01</v>
          </cell>
          <cell r="D62">
            <v>1</v>
          </cell>
          <cell r="E62">
            <v>0.9981378026070763</v>
          </cell>
          <cell r="F62">
            <v>0.99672846237731738</v>
          </cell>
          <cell r="G62">
            <v>30.352580789392757</v>
          </cell>
          <cell r="H62">
            <v>39.739257431293481</v>
          </cell>
          <cell r="I62">
            <v>35.045919110343121</v>
          </cell>
          <cell r="J62">
            <v>841774.19354838715</v>
          </cell>
          <cell r="K62">
            <v>1102096.7741935484</v>
          </cell>
          <cell r="L62">
            <v>5.4384741935483873</v>
          </cell>
          <cell r="M62">
            <v>202648.15736387161</v>
          </cell>
          <cell r="N62">
            <v>154781.31615425815</v>
          </cell>
          <cell r="O62">
            <v>178714.73675906489</v>
          </cell>
          <cell r="P62">
            <v>2.1562860512237596</v>
          </cell>
        </row>
        <row r="63">
          <cell r="A63" t="str">
            <v>2000.09</v>
          </cell>
          <cell r="B63">
            <v>1.0680000000000001</v>
          </cell>
          <cell r="C63">
            <v>1.0129999999999999</v>
          </cell>
          <cell r="D63">
            <v>1.026</v>
          </cell>
          <cell r="E63">
            <v>1.0046641791044777</v>
          </cell>
          <cell r="F63">
            <v>1.010393873085339</v>
          </cell>
          <cell r="G63">
            <v>35.84658797230707</v>
          </cell>
          <cell r="H63">
            <v>39.706952854139608</v>
          </cell>
          <cell r="I63">
            <v>37.776770413223339</v>
          </cell>
          <cell r="J63">
            <v>996366.66666666663</v>
          </cell>
          <cell r="K63">
            <v>1103666.6666666667</v>
          </cell>
          <cell r="L63">
            <v>5.4390866666666629</v>
          </cell>
          <cell r="M63">
            <v>202913.96962480235</v>
          </cell>
          <cell r="N63">
            <v>183186.39281349943</v>
          </cell>
          <cell r="O63">
            <v>193050.18121915089</v>
          </cell>
          <cell r="P63">
            <v>2.249335802337046</v>
          </cell>
        </row>
        <row r="64">
          <cell r="A64" t="str">
            <v>2000.10</v>
          </cell>
          <cell r="B64">
            <v>1.052</v>
          </cell>
          <cell r="C64">
            <v>1.0209999999999999</v>
          </cell>
          <cell r="D64">
            <v>1.014</v>
          </cell>
          <cell r="E64">
            <v>0.99814298978644378</v>
          </cell>
          <cell r="F64">
            <v>1.0081212777476989</v>
          </cell>
          <cell r="G64">
            <v>37.607787307429653</v>
          </cell>
          <cell r="H64">
            <v>39.347431045059437</v>
          </cell>
          <cell r="I64">
            <v>38.477609176244542</v>
          </cell>
          <cell r="J64">
            <v>1048129.0322580645</v>
          </cell>
          <cell r="K64">
            <v>1096612.9032258065</v>
          </cell>
          <cell r="L64">
            <v>5.4385580645161289</v>
          </cell>
          <cell r="M64">
            <v>201636.70042996455</v>
          </cell>
          <cell r="N64">
            <v>192721.86116694831</v>
          </cell>
          <cell r="O64">
            <v>197179.28079845643</v>
          </cell>
          <cell r="P64">
            <v>2.2837117927843336</v>
          </cell>
        </row>
        <row r="65">
          <cell r="A65" t="str">
            <v>2000.11</v>
          </cell>
          <cell r="B65">
            <v>1.054</v>
          </cell>
          <cell r="C65">
            <v>1.0149999999999999</v>
          </cell>
          <cell r="D65">
            <v>1.004</v>
          </cell>
          <cell r="E65">
            <v>1.001860465116279</v>
          </cell>
          <cell r="F65">
            <v>1.0037593984962407</v>
          </cell>
          <cell r="G65">
            <v>38.814814814814817</v>
          </cell>
          <cell r="H65">
            <v>40.424133811230583</v>
          </cell>
          <cell r="I65">
            <v>39.6194743130227</v>
          </cell>
          <cell r="J65">
            <v>1082933.3333333333</v>
          </cell>
          <cell r="K65">
            <v>1127833.3333333333</v>
          </cell>
          <cell r="L65">
            <v>5.4385580645161289</v>
          </cell>
          <cell r="M65">
            <v>207377.27168748673</v>
          </cell>
          <cell r="N65">
            <v>199121.40690359299</v>
          </cell>
          <cell r="O65">
            <v>203249.33929553986</v>
          </cell>
          <cell r="P65">
            <v>2.2862094082496749</v>
          </cell>
        </row>
        <row r="66">
          <cell r="A66" t="str">
            <v>2000.12</v>
          </cell>
          <cell r="B66">
            <v>1.0509999999999999</v>
          </cell>
          <cell r="C66">
            <v>1.016</v>
          </cell>
          <cell r="D66">
            <v>1.016</v>
          </cell>
          <cell r="E66">
            <v>1.000928505106778</v>
          </cell>
          <cell r="F66">
            <v>1.0021401819154629</v>
          </cell>
          <cell r="G66">
            <v>41.434847959301649</v>
          </cell>
          <cell r="H66">
            <v>43.103248930512208</v>
          </cell>
          <cell r="I66">
            <v>42.269048444906929</v>
          </cell>
          <cell r="J66">
            <v>1156032.2580645161</v>
          </cell>
          <cell r="K66">
            <v>1202580.6451612904</v>
          </cell>
          <cell r="L66">
            <v>5.4385580645161289</v>
          </cell>
          <cell r="M66">
            <v>221121.22935811381</v>
          </cell>
          <cell r="N66">
            <v>212562.2719020044</v>
          </cell>
          <cell r="O66">
            <v>216841.7506300591</v>
          </cell>
          <cell r="P66">
            <v>2.1854804109105688</v>
          </cell>
        </row>
        <row r="67">
          <cell r="A67" t="str">
            <v>2001.01</v>
          </cell>
          <cell r="B67">
            <v>1.0475000000000001</v>
          </cell>
          <cell r="C67">
            <v>1.028</v>
          </cell>
          <cell r="D67">
            <v>1.0149999999999999</v>
          </cell>
          <cell r="E67">
            <v>1.0046382189239331</v>
          </cell>
          <cell r="F67">
            <v>1.0080085424452749</v>
          </cell>
          <cell r="G67">
            <v>42.097058656198435</v>
          </cell>
          <cell r="H67">
            <v>45.172668828582808</v>
          </cell>
          <cell r="I67">
            <v>43.634863742390621</v>
          </cell>
          <cell r="J67">
            <v>1193451.6129032257</v>
          </cell>
          <cell r="K67">
            <v>1280645.1612903227</v>
          </cell>
          <cell r="L67">
            <v>5.4330870967741935</v>
          </cell>
          <cell r="M67">
            <v>235712.24581521706</v>
          </cell>
          <cell r="N67">
            <v>219663.62615681571</v>
          </cell>
          <cell r="O67">
            <v>227687.93598601638</v>
          </cell>
          <cell r="P67">
            <v>2.0811793935759551</v>
          </cell>
        </row>
        <row r="68">
          <cell r="A68" t="str">
            <v>2001.02</v>
          </cell>
          <cell r="B68">
            <v>1.0385</v>
          </cell>
          <cell r="C68">
            <v>1.0229999999999999</v>
          </cell>
          <cell r="D68">
            <v>1.006</v>
          </cell>
          <cell r="E68">
            <v>1.0064635272391504</v>
          </cell>
          <cell r="F68">
            <v>1.0010593220338981</v>
          </cell>
          <cell r="G68">
            <v>42.948120029916055</v>
          </cell>
          <cell r="H68">
            <v>45.451116381336739</v>
          </cell>
          <cell r="I68">
            <v>44.199618205626393</v>
          </cell>
          <cell r="J68">
            <v>1228071.4285714286</v>
          </cell>
          <cell r="K68">
            <v>1299642.857142857</v>
          </cell>
          <cell r="L68">
            <v>5.4295535714285705</v>
          </cell>
          <cell r="M68">
            <v>239364.58864350201</v>
          </cell>
          <cell r="N68">
            <v>226182.76298695966</v>
          </cell>
          <cell r="O68">
            <v>232773.67581523082</v>
          </cell>
          <cell r="P68">
            <v>2.1241008266059009</v>
          </cell>
        </row>
        <row r="69">
          <cell r="A69" t="str">
            <v>2001.03</v>
          </cell>
          <cell r="B69">
            <v>1.0385</v>
          </cell>
          <cell r="C69">
            <v>1.0189999999999999</v>
          </cell>
          <cell r="D69">
            <v>1.006</v>
          </cell>
          <cell r="E69">
            <v>1.0009174311926605</v>
          </cell>
          <cell r="F69">
            <v>1.0047619047619047</v>
          </cell>
          <cell r="G69">
            <v>44.095189723046701</v>
          </cell>
          <cell r="H69">
            <v>46.240440164442951</v>
          </cell>
          <cell r="I69">
            <v>45.16781494374483</v>
          </cell>
          <cell r="J69">
            <v>1264451.6129032257</v>
          </cell>
          <cell r="K69">
            <v>1325967.7419354839</v>
          </cell>
          <cell r="L69">
            <v>5.4213419354838699</v>
          </cell>
          <cell r="M69">
            <v>244582.93863678561</v>
          </cell>
          <cell r="N69">
            <v>233235.90873822459</v>
          </cell>
          <cell r="O69">
            <v>238909.4236875051</v>
          </cell>
          <cell r="P69">
            <v>2.1463620783392998</v>
          </cell>
        </row>
        <row r="70">
          <cell r="A70" t="str">
            <v>2001.04</v>
          </cell>
          <cell r="B70">
            <v>1.0327285850000001</v>
          </cell>
          <cell r="C70">
            <v>1.018</v>
          </cell>
          <cell r="D70">
            <v>1.0149999999999999</v>
          </cell>
          <cell r="E70">
            <v>1.0036663611365719</v>
          </cell>
          <cell r="F70">
            <v>1.0078988941548184</v>
          </cell>
          <cell r="G70">
            <v>45.62169908354425</v>
          </cell>
          <cell r="H70">
            <v>47.700770839834043</v>
          </cell>
          <cell r="I70">
            <v>46.661234961689146</v>
          </cell>
          <cell r="J70">
            <v>1315866.6666666667</v>
          </cell>
          <cell r="K70">
            <v>1375833.3333333333</v>
          </cell>
          <cell r="L70">
            <v>5.4181566666666665</v>
          </cell>
          <cell r="M70">
            <v>253930.14967575073</v>
          </cell>
          <cell r="N70">
            <v>242862.42492065261</v>
          </cell>
          <cell r="O70">
            <v>248396.28729820167</v>
          </cell>
          <cell r="P70">
            <v>2.207253442946072</v>
          </cell>
        </row>
        <row r="71">
          <cell r="A71" t="str">
            <v>2001.05</v>
          </cell>
          <cell r="B71">
            <v>1.026</v>
          </cell>
          <cell r="C71">
            <v>1.018</v>
          </cell>
          <cell r="D71">
            <v>1.004</v>
          </cell>
          <cell r="E71">
            <v>1.004566210045662</v>
          </cell>
          <cell r="F71">
            <v>1.0109999999999999</v>
          </cell>
          <cell r="G71">
            <v>46.304272028978822</v>
          </cell>
          <cell r="H71">
            <v>48.221104734026255</v>
          </cell>
          <cell r="I71">
            <v>47.262688381502542</v>
          </cell>
          <cell r="J71">
            <v>1343032.2580645161</v>
          </cell>
          <cell r="K71">
            <v>1398629.0322580645</v>
          </cell>
          <cell r="L71">
            <v>5.4136999999999986</v>
          </cell>
          <cell r="M71">
            <v>258349.93299556032</v>
          </cell>
          <cell r="N71">
            <v>248080.28853917218</v>
          </cell>
          <cell r="O71">
            <v>253215.11076736625</v>
          </cell>
          <cell r="P71">
            <v>2.2249827976923076</v>
          </cell>
        </row>
        <row r="72">
          <cell r="A72" t="str">
            <v>2001.06</v>
          </cell>
          <cell r="B72">
            <v>1.0209999999999999</v>
          </cell>
          <cell r="C72">
            <v>1.016</v>
          </cell>
          <cell r="D72">
            <v>1.006</v>
          </cell>
          <cell r="E72">
            <v>1.0018181818181819</v>
          </cell>
          <cell r="F72">
            <v>0.99900000000000011</v>
          </cell>
          <cell r="G72">
            <v>47.134265508488838</v>
          </cell>
          <cell r="H72">
            <v>48.792637396229395</v>
          </cell>
          <cell r="I72">
            <v>47.963451452359116</v>
          </cell>
          <cell r="J72">
            <v>1372300</v>
          </cell>
          <cell r="K72">
            <v>1420583</v>
          </cell>
          <cell r="L72">
            <v>5.4012399999999996</v>
          </cell>
          <cell r="M72">
            <v>263010.53091512324</v>
          </cell>
          <cell r="N72">
            <v>254071.28733401961</v>
          </cell>
          <cell r="O72">
            <v>258540.90912457142</v>
          </cell>
          <cell r="P72">
            <v>2.2902377998491401</v>
          </cell>
        </row>
        <row r="73">
          <cell r="A73" t="str">
            <v>2001.07</v>
          </cell>
          <cell r="B73">
            <v>1.016</v>
          </cell>
          <cell r="C73">
            <v>1.0049999999999999</v>
          </cell>
          <cell r="D73">
            <v>0.98299999999999998</v>
          </cell>
          <cell r="E73">
            <v>1</v>
          </cell>
          <cell r="F73">
            <v>0.997</v>
          </cell>
          <cell r="G73">
            <v>47.787221661218275</v>
          </cell>
          <cell r="H73">
            <v>49.220497372789978</v>
          </cell>
          <cell r="I73">
            <v>48.50385951700413</v>
          </cell>
          <cell r="J73">
            <v>1396032</v>
          </cell>
          <cell r="K73">
            <v>1437903</v>
          </cell>
          <cell r="L73">
            <v>5.3723516129032278</v>
          </cell>
          <cell r="M73">
            <v>267648.71393496799</v>
          </cell>
          <cell r="N73">
            <v>259854.92026378779</v>
          </cell>
          <cell r="O73">
            <v>263751.81709937786</v>
          </cell>
          <cell r="P73">
            <v>2.2428149355901601</v>
          </cell>
        </row>
        <row r="74">
          <cell r="A74" t="str">
            <v>2001.08</v>
          </cell>
          <cell r="B74">
            <v>1.008</v>
          </cell>
          <cell r="C74">
            <v>1</v>
          </cell>
          <cell r="D74">
            <v>0.998</v>
          </cell>
          <cell r="E74">
            <v>0.998185117967332</v>
          </cell>
          <cell r="F74">
            <v>0.997</v>
          </cell>
          <cell r="G74">
            <v>48.880922767621357</v>
          </cell>
          <cell r="H74">
            <v>49.740881580333507</v>
          </cell>
          <cell r="I74">
            <v>49.310902173977432</v>
          </cell>
          <cell r="J74">
            <v>1434484</v>
          </cell>
          <cell r="K74">
            <v>1463710</v>
          </cell>
          <cell r="L74">
            <v>5.3598999999999997</v>
          </cell>
          <cell r="M74">
            <v>273085.31875594694</v>
          </cell>
          <cell r="N74">
            <v>267632.60508591583</v>
          </cell>
          <cell r="O74">
            <v>270358.96192093135</v>
          </cell>
          <cell r="P74">
            <v>2.1764825878095801</v>
          </cell>
        </row>
        <row r="75">
          <cell r="A75" t="str">
            <v>2001.09</v>
          </cell>
          <cell r="B75">
            <v>1.0209999999999999</v>
          </cell>
          <cell r="C75">
            <v>1.006</v>
          </cell>
          <cell r="D75">
            <v>1.004</v>
          </cell>
          <cell r="E75">
            <v>1</v>
          </cell>
          <cell r="F75">
            <v>1.0029999999999999</v>
          </cell>
          <cell r="G75">
            <v>49.776801340279405</v>
          </cell>
          <cell r="H75">
            <v>51.110592404545692</v>
          </cell>
          <cell r="I75">
            <v>50.443696872412545</v>
          </cell>
          <cell r="J75">
            <v>1464767</v>
          </cell>
          <cell r="K75">
            <v>1499917</v>
          </cell>
          <cell r="L75">
            <v>5.3524966666666645</v>
          </cell>
          <cell r="M75">
            <v>280227.54490272154</v>
          </cell>
          <cell r="N75">
            <v>273660.51605823834</v>
          </cell>
          <cell r="O75">
            <v>276944.03048047994</v>
          </cell>
          <cell r="P75">
            <v>2.1463297193243198</v>
          </cell>
        </row>
        <row r="76">
          <cell r="A76" t="str">
            <v>2001.10</v>
          </cell>
          <cell r="B76">
            <v>1.036</v>
          </cell>
          <cell r="C76">
            <v>1.0109999999999999</v>
          </cell>
          <cell r="D76">
            <v>1.002</v>
          </cell>
          <cell r="E76">
            <v>0.997</v>
          </cell>
          <cell r="F76">
            <v>1.004</v>
          </cell>
          <cell r="G76">
            <v>50.490850303861329</v>
          </cell>
          <cell r="H76">
            <v>51.655612547187374</v>
          </cell>
          <cell r="I76">
            <v>51.073231425524355</v>
          </cell>
          <cell r="J76">
            <v>1491323</v>
          </cell>
          <cell r="K76">
            <v>1525726</v>
          </cell>
          <cell r="L76">
            <v>5.3105612903225801</v>
          </cell>
          <cell r="M76">
            <v>287300.32789195486</v>
          </cell>
          <cell r="N76">
            <v>280822.10494729312</v>
          </cell>
          <cell r="O76">
            <v>284061.21641962399</v>
          </cell>
          <cell r="P76">
            <v>2.1580804484065799</v>
          </cell>
        </row>
        <row r="77">
          <cell r="A77" t="str">
            <v>2001.11</v>
          </cell>
          <cell r="B77">
            <v>1.046</v>
          </cell>
          <cell r="C77">
            <v>1.014</v>
          </cell>
          <cell r="D77">
            <v>1.0049999999999999</v>
          </cell>
          <cell r="E77">
            <v>0.998</v>
          </cell>
          <cell r="F77">
            <v>1.0009999999999999</v>
          </cell>
          <cell r="G77">
            <v>51.142369934241223</v>
          </cell>
          <cell r="H77">
            <v>52.401286307471793</v>
          </cell>
          <cell r="I77">
            <v>51.771828120856512</v>
          </cell>
          <cell r="J77">
            <v>1523567</v>
          </cell>
          <cell r="K77">
            <v>1561071</v>
          </cell>
          <cell r="L77">
            <v>5.28749</v>
          </cell>
          <cell r="M77">
            <v>295238.57255521999</v>
          </cell>
          <cell r="N77">
            <v>288145.60405788</v>
          </cell>
          <cell r="O77">
            <v>291692.08830654999</v>
          </cell>
          <cell r="P77">
            <v>2.2000428559323799</v>
          </cell>
        </row>
        <row r="78">
          <cell r="A78" t="str">
            <v>2001.12</v>
          </cell>
          <cell r="B78">
            <v>1.0549999999999999</v>
          </cell>
          <cell r="C78">
            <v>1.016</v>
          </cell>
          <cell r="D78">
            <v>1.016</v>
          </cell>
          <cell r="E78">
            <v>1.0009999999999999</v>
          </cell>
          <cell r="F78">
            <v>1.002</v>
          </cell>
          <cell r="G78">
            <v>51.951475706274792</v>
          </cell>
          <cell r="H78">
            <v>52.723516565338933</v>
          </cell>
          <cell r="I78">
            <v>52.337496135806859</v>
          </cell>
          <cell r="J78">
            <v>1562903</v>
          </cell>
          <cell r="K78">
            <v>1586129</v>
          </cell>
          <cell r="L78">
            <v>5.29434838709677</v>
          </cell>
          <cell r="M78">
            <v>299589.08708495024</v>
          </cell>
          <cell r="N78">
            <v>295202.14495310909</v>
          </cell>
          <cell r="O78">
            <v>297395.61601902964</v>
          </cell>
          <cell r="P78">
            <v>1.1218555677690751</v>
          </cell>
        </row>
        <row r="79">
          <cell r="A79" t="str">
            <v>2002.01</v>
          </cell>
          <cell r="B79">
            <v>1.0609999999999999</v>
          </cell>
          <cell r="C79">
            <v>1.0309999999999999</v>
          </cell>
          <cell r="D79">
            <v>1.01</v>
          </cell>
          <cell r="E79">
            <v>1.0089999999999999</v>
          </cell>
          <cell r="F79">
            <v>1.008</v>
          </cell>
          <cell r="G79">
            <v>52.928697469465007</v>
          </cell>
          <cell r="H79">
            <v>54.939488635430109</v>
          </cell>
          <cell r="I79">
            <v>53.934093052447558</v>
          </cell>
          <cell r="J79">
            <v>1610742</v>
          </cell>
          <cell r="K79">
            <v>1671935</v>
          </cell>
          <cell r="L79">
            <v>5.3120645161290296</v>
          </cell>
          <cell r="M79">
            <v>314742.97703341162</v>
          </cell>
          <cell r="N79">
            <v>303223.35037710884</v>
          </cell>
          <cell r="O79">
            <v>308983.16370526026</v>
          </cell>
          <cell r="P79">
            <v>1.12935803312572</v>
          </cell>
        </row>
        <row r="80">
          <cell r="A80" t="str">
            <v>2002.02</v>
          </cell>
          <cell r="B80">
            <v>1.036</v>
          </cell>
          <cell r="C80">
            <v>1.012</v>
          </cell>
          <cell r="D80">
            <v>0.98599999999999999</v>
          </cell>
          <cell r="E80">
            <v>1.0029999999999999</v>
          </cell>
          <cell r="F80">
            <v>1.0009999999999999</v>
          </cell>
          <cell r="G80">
            <v>53.701202127590484</v>
          </cell>
          <cell r="H80">
            <v>54.831922949531425</v>
          </cell>
          <cell r="I80">
            <v>54.266562538560954</v>
          </cell>
          <cell r="J80">
            <v>1653750</v>
          </cell>
          <cell r="K80">
            <v>1688571</v>
          </cell>
          <cell r="L80">
            <v>5.3210071428571402</v>
          </cell>
          <cell r="M80">
            <v>317340.48736745608</v>
          </cell>
          <cell r="N80">
            <v>310796.42548873014</v>
          </cell>
          <cell r="O80">
            <v>314068.45642809314</v>
          </cell>
          <cell r="P80">
            <v>1.1505786151245401</v>
          </cell>
        </row>
        <row r="81">
          <cell r="A81" t="str">
            <v>2002.03</v>
          </cell>
          <cell r="B81">
            <v>1.026</v>
          </cell>
          <cell r="C81">
            <v>1.0109999999999999</v>
          </cell>
          <cell r="D81">
            <v>0.99299999999999999</v>
          </cell>
          <cell r="E81">
            <v>1.002</v>
          </cell>
          <cell r="F81">
            <v>1.002</v>
          </cell>
          <cell r="G81">
            <v>54.295296610442385</v>
          </cell>
          <cell r="H81">
            <v>55.254587141191848</v>
          </cell>
          <cell r="I81">
            <v>54.77494187581712</v>
          </cell>
          <cell r="J81">
            <v>1686097</v>
          </cell>
          <cell r="K81">
            <v>1715887</v>
          </cell>
          <cell r="L81">
            <v>5.3222838709677402</v>
          </cell>
          <cell r="M81">
            <v>322396.74575794541</v>
          </cell>
          <cell r="N81">
            <v>316799.52457955241</v>
          </cell>
          <cell r="O81">
            <v>319598.13516874891</v>
          </cell>
          <cell r="P81">
            <v>1.1414740691508301</v>
          </cell>
        </row>
        <row r="82">
          <cell r="A82" t="str">
            <v>2002.04</v>
          </cell>
          <cell r="B82">
            <v>1.0289999999999999</v>
          </cell>
          <cell r="C82">
            <v>1.012</v>
          </cell>
          <cell r="D82">
            <v>1.014</v>
          </cell>
          <cell r="E82">
            <v>1.0009999999999999</v>
          </cell>
          <cell r="F82">
            <v>1.0049999999999999</v>
          </cell>
          <cell r="G82">
            <v>55.430630989006048</v>
          </cell>
          <cell r="H82">
            <v>56.466827282438878</v>
          </cell>
          <cell r="I82">
            <v>55.948729135722459</v>
          </cell>
          <cell r="J82">
            <v>1727867</v>
          </cell>
          <cell r="K82">
            <v>1760167</v>
          </cell>
          <cell r="L82">
            <v>5.3274133333333404</v>
          </cell>
          <cell r="M82">
            <v>330398.05434031732</v>
          </cell>
          <cell r="N82">
            <v>324335.07443261979</v>
          </cell>
          <cell r="O82">
            <v>327366.56438646856</v>
          </cell>
          <cell r="P82">
            <v>1.1302787090423001</v>
          </cell>
        </row>
        <row r="83">
          <cell r="A83" t="str">
            <v>2002.05</v>
          </cell>
          <cell r="B83">
            <v>1.022</v>
          </cell>
          <cell r="C83">
            <v>1.0169999999999999</v>
          </cell>
          <cell r="D83">
            <v>0.997</v>
          </cell>
          <cell r="E83">
            <v>1</v>
          </cell>
          <cell r="F83">
            <v>0.998</v>
          </cell>
          <cell r="G83">
            <v>55.941179580024048</v>
          </cell>
          <cell r="H83">
            <v>56.840434248258909</v>
          </cell>
          <cell r="I83">
            <v>56.390806914141479</v>
          </cell>
          <cell r="J83">
            <v>1747870.9677419355</v>
          </cell>
          <cell r="K83">
            <v>1775968</v>
          </cell>
          <cell r="L83">
            <v>5.3278645161290328</v>
          </cell>
          <cell r="M83">
            <v>333335.80360829667</v>
          </cell>
          <cell r="N83">
            <v>328062.20249231369</v>
          </cell>
          <cell r="O83">
            <v>330699.00305030518</v>
          </cell>
          <cell r="P83">
            <v>1.0929369796695891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A1" t="str">
            <v xml:space="preserve">Двусторонние индексы реальных и номинальных курсов белорусского рубля по отношению к валютам стран-основных торговых партнеров на основании среднего обменного курса белорусского рубля, помесячно </v>
          </cell>
          <cell r="M1" t="str">
            <v>Изменение уровня реального  и номинального курсов в текущем месяце по отношению к уровню соответствующего месяца предыдущего года, раз</v>
          </cell>
        </row>
        <row r="4">
          <cell r="C4" t="str">
            <v>Индекс реального курса (1995 г. = 1)</v>
          </cell>
        </row>
        <row r="5">
          <cell r="C5" t="str">
            <v xml:space="preserve"> Россия</v>
          </cell>
          <cell r="E5" t="str">
            <v xml:space="preserve"> Украина</v>
          </cell>
          <cell r="G5" t="str">
            <v>Германия</v>
          </cell>
          <cell r="I5" t="str">
            <v>Польша</v>
          </cell>
          <cell r="K5" t="str">
            <v>Сводный</v>
          </cell>
          <cell r="O5" t="str">
            <v xml:space="preserve"> Россия</v>
          </cell>
        </row>
        <row r="6">
          <cell r="C6" t="str">
            <v>Реальный</v>
          </cell>
          <cell r="D6" t="str">
            <v>Номинальный</v>
          </cell>
          <cell r="E6" t="str">
            <v>Реальный</v>
          </cell>
          <cell r="F6" t="str">
            <v>Номинальный</v>
          </cell>
          <cell r="G6" t="str">
            <v>Реальный</v>
          </cell>
          <cell r="H6" t="str">
            <v>Номинальный</v>
          </cell>
          <cell r="I6" t="str">
            <v>Реальный</v>
          </cell>
          <cell r="J6" t="str">
            <v>Номинальный</v>
          </cell>
          <cell r="K6" t="str">
            <v>Реальный</v>
          </cell>
          <cell r="L6" t="str">
            <v>Номинальный</v>
          </cell>
          <cell r="O6" t="str">
            <v>Реальный</v>
          </cell>
          <cell r="P6" t="str">
            <v>Номинальный</v>
          </cell>
        </row>
        <row r="7">
          <cell r="A7">
            <v>1996</v>
          </cell>
          <cell r="B7" t="str">
            <v>Январь</v>
          </cell>
          <cell r="C7">
            <v>1.0018802863753684</v>
          </cell>
          <cell r="D7">
            <v>0.99725402746241276</v>
          </cell>
          <cell r="E7">
            <v>1.0758203635294907</v>
          </cell>
          <cell r="F7">
            <v>0.81272207149050202</v>
          </cell>
          <cell r="G7">
            <v>1.323668318180635</v>
          </cell>
          <cell r="H7">
            <v>1.0162444482095265</v>
          </cell>
          <cell r="I7">
            <v>1.2207376619460526</v>
          </cell>
          <cell r="J7">
            <v>0.99526967725681459</v>
          </cell>
          <cell r="K7">
            <v>1.0847230743762948</v>
          </cell>
          <cell r="L7">
            <v>0.97500966709525272</v>
          </cell>
          <cell r="M7">
            <v>1996</v>
          </cell>
          <cell r="N7" t="str">
            <v>Январь</v>
          </cell>
        </row>
        <row r="8">
          <cell r="B8" t="str">
            <v>Февраль</v>
          </cell>
          <cell r="C8">
            <v>1.0423001955328428</v>
          </cell>
          <cell r="D8">
            <v>0.9697706487528186</v>
          </cell>
          <cell r="E8">
            <v>1.0819068889009567</v>
          </cell>
          <cell r="F8">
            <v>0.78256602041416401</v>
          </cell>
          <cell r="G8">
            <v>1.3971346024369844</v>
          </cell>
          <cell r="H8">
            <v>0.99636686397240892</v>
          </cell>
          <cell r="I8">
            <v>1.2789493224103472</v>
          </cell>
          <cell r="J8">
            <v>0.97325753246015556</v>
          </cell>
          <cell r="K8">
            <v>1.1274235123002803</v>
          </cell>
          <cell r="L8">
            <v>0.94890859903034142</v>
          </cell>
          <cell r="N8" t="str">
            <v>Февраль</v>
          </cell>
        </row>
        <row r="9">
          <cell r="B9" t="str">
            <v>Март</v>
          </cell>
          <cell r="C9">
            <v>1.0426312684131835</v>
          </cell>
          <cell r="D9">
            <v>0.96191825483579196</v>
          </cell>
          <cell r="E9">
            <v>1.0690227094644089</v>
          </cell>
          <cell r="F9">
            <v>0.78430844025780444</v>
          </cell>
          <cell r="G9">
            <v>1.4206214429737689</v>
          </cell>
          <cell r="H9">
            <v>0.99850437905353584</v>
          </cell>
          <cell r="I9">
            <v>1.2913549202520775</v>
          </cell>
          <cell r="J9">
            <v>0.9687609297323343</v>
          </cell>
          <cell r="K9">
            <v>1.1304382338210694</v>
          </cell>
          <cell r="L9">
            <v>0.94451824618934743</v>
          </cell>
          <cell r="N9" t="str">
            <v>Март</v>
          </cell>
        </row>
        <row r="10">
          <cell r="B10" t="str">
            <v>Апрель</v>
          </cell>
          <cell r="C10">
            <v>1.00274719287396</v>
          </cell>
          <cell r="D10">
            <v>0.9933278305038995</v>
          </cell>
          <cell r="E10">
            <v>0.99997703655110215</v>
          </cell>
          <cell r="F10">
            <v>0.83109348601117949</v>
          </cell>
          <cell r="G10">
            <v>1.3952763367608996</v>
          </cell>
          <cell r="H10">
            <v>1.031891780022488</v>
          </cell>
          <cell r="I10">
            <v>1.2439109089106646</v>
          </cell>
          <cell r="J10">
            <v>0.9987436555792335</v>
          </cell>
          <cell r="K10">
            <v>1.0876290211848392</v>
          </cell>
          <cell r="L10">
            <v>0.97848162171796971</v>
          </cell>
          <cell r="N10" t="str">
            <v>Апрель</v>
          </cell>
        </row>
        <row r="11">
          <cell r="B11" t="str">
            <v>Май</v>
          </cell>
          <cell r="C11">
            <v>0.93905809859406353</v>
          </cell>
          <cell r="D11">
            <v>1.0502576864023441</v>
          </cell>
          <cell r="E11">
            <v>0.91561409051823683</v>
          </cell>
          <cell r="F11">
            <v>0.90676750447174237</v>
          </cell>
          <cell r="G11">
            <v>1.3335219032614833</v>
          </cell>
          <cell r="H11">
            <v>1.0840136890810135</v>
          </cell>
          <cell r="I11">
            <v>1.1721257736243551</v>
          </cell>
          <cell r="J11">
            <v>1.0516223339124138</v>
          </cell>
          <cell r="K11">
            <v>1.0200146143735185</v>
          </cell>
          <cell r="L11">
            <v>1.0370009396067783</v>
          </cell>
          <cell r="N11" t="str">
            <v>Май</v>
          </cell>
        </row>
        <row r="12">
          <cell r="B12" t="str">
            <v>Июнь</v>
          </cell>
          <cell r="C12">
            <v>0.88322940823341445</v>
          </cell>
          <cell r="D12">
            <v>1.1287816255726129</v>
          </cell>
          <cell r="E12">
            <v>0.84767485537386056</v>
          </cell>
          <cell r="F12">
            <v>1.0009690998765253</v>
          </cell>
          <cell r="G12">
            <v>1.2451783944168771</v>
          </cell>
          <cell r="H12">
            <v>1.1864539594135817</v>
          </cell>
          <cell r="I12">
            <v>1.1060761930262308</v>
          </cell>
          <cell r="J12">
            <v>1.1288174784798115</v>
          </cell>
          <cell r="K12">
            <v>0.95658326190445875</v>
          </cell>
          <cell r="L12">
            <v>1.1217307978430564</v>
          </cell>
          <cell r="N12" t="str">
            <v>Июнь</v>
          </cell>
        </row>
        <row r="13">
          <cell r="B13" t="str">
            <v>Июль</v>
          </cell>
          <cell r="C13">
            <v>0.91859492113934171</v>
          </cell>
          <cell r="D13">
            <v>1.0993351483837621</v>
          </cell>
          <cell r="E13">
            <v>0.85304787000048132</v>
          </cell>
          <cell r="F13">
            <v>1.0135441309389015</v>
          </cell>
          <cell r="G13">
            <v>1.2617837877708316</v>
          </cell>
          <cell r="H13">
            <v>1.1919081366790696</v>
          </cell>
          <cell r="I13">
            <v>1.1398567255512562</v>
          </cell>
          <cell r="J13">
            <v>1.118357922484891</v>
          </cell>
          <cell r="K13">
            <v>0.98526092239498619</v>
          </cell>
          <cell r="L13">
            <v>1.1058913045623453</v>
          </cell>
          <cell r="N13" t="str">
            <v>Июль</v>
          </cell>
        </row>
        <row r="14">
          <cell r="B14" t="str">
            <v>Август</v>
          </cell>
          <cell r="C14">
            <v>0.90965995905386687</v>
          </cell>
          <cell r="D14">
            <v>1.1268185270933562</v>
          </cell>
          <cell r="E14">
            <v>0.76871688610623945</v>
          </cell>
          <cell r="F14">
            <v>1.0779139760646563</v>
          </cell>
          <cell r="G14">
            <v>1.1805490812762667</v>
          </cell>
          <cell r="H14">
            <v>1.2917556515931863</v>
          </cell>
          <cell r="I14">
            <v>1.0988219009535385</v>
          </cell>
          <cell r="J14">
            <v>1.1693554956953838</v>
          </cell>
          <cell r="K14">
            <v>0.95180717190295505</v>
          </cell>
          <cell r="L14">
            <v>1.1525459420751503</v>
          </cell>
          <cell r="N14" t="str">
            <v>Август</v>
          </cell>
        </row>
        <row r="15">
          <cell r="B15" t="str">
            <v>Сентябрь</v>
          </cell>
          <cell r="C15">
            <v>0.85753003641803427</v>
          </cell>
          <cell r="D15">
            <v>1.2131948601806517</v>
          </cell>
          <cell r="E15">
            <v>0.70109589916149373</v>
          </cell>
          <cell r="F15">
            <v>1.1795618107962516</v>
          </cell>
          <cell r="G15">
            <v>1.1292028922859036</v>
          </cell>
          <cell r="H15">
            <v>1.3748021860253015</v>
          </cell>
          <cell r="I15">
            <v>1.0210807466352787</v>
          </cell>
          <cell r="J15">
            <v>1.2570563220864597</v>
          </cell>
          <cell r="K15">
            <v>0.89446510124439138</v>
          </cell>
          <cell r="L15">
            <v>1.240685737214464</v>
          </cell>
          <cell r="N15" t="str">
            <v>Сентябрь</v>
          </cell>
        </row>
        <row r="16">
          <cell r="B16" t="str">
            <v>Октябрь</v>
          </cell>
          <cell r="C16">
            <v>0.8367148770260463</v>
          </cell>
          <cell r="D16">
            <v>1.2446044358487593</v>
          </cell>
          <cell r="E16">
            <v>0.68034150307737817</v>
          </cell>
          <cell r="F16">
            <v>1.2131501836374181</v>
          </cell>
          <cell r="G16">
            <v>1.1223703660454778</v>
          </cell>
          <cell r="H16">
            <v>1.4011526410696249</v>
          </cell>
          <cell r="I16">
            <v>0.9981663933601842</v>
          </cell>
          <cell r="J16">
            <v>1.2848533418900998</v>
          </cell>
          <cell r="K16">
            <v>0.87518891454559555</v>
          </cell>
          <cell r="L16">
            <v>1.2712250535778375</v>
          </cell>
          <cell r="N16" t="str">
            <v>Октябрь</v>
          </cell>
        </row>
        <row r="17">
          <cell r="B17" t="str">
            <v>Ноябрь</v>
          </cell>
          <cell r="C17">
            <v>0.78739889980736599</v>
          </cell>
          <cell r="D17">
            <v>1.3565010491663922</v>
          </cell>
          <cell r="E17">
            <v>0.66627262304127854</v>
          </cell>
          <cell r="F17">
            <v>1.2718169242866983</v>
          </cell>
          <cell r="G17">
            <v>1.0498199293401014</v>
          </cell>
          <cell r="H17">
            <v>1.5579375376268361</v>
          </cell>
          <cell r="I17">
            <v>0.93110014064546853</v>
          </cell>
          <cell r="J17">
            <v>1.4125965647445753</v>
          </cell>
          <cell r="K17">
            <v>0.82606325485951615</v>
          </cell>
          <cell r="L17">
            <v>1.3849476161229717</v>
          </cell>
          <cell r="N17" t="str">
            <v>Ноябрь</v>
          </cell>
        </row>
        <row r="18">
          <cell r="B18" t="str">
            <v>Декабрь</v>
          </cell>
          <cell r="C18">
            <v>0.83967447219572033</v>
          </cell>
          <cell r="D18">
            <v>1.3486486552493653</v>
          </cell>
          <cell r="E18">
            <v>0.71477096451451183</v>
          </cell>
          <cell r="F18">
            <v>1.261893726872034</v>
          </cell>
          <cell r="G18">
            <v>1.147218263639201</v>
          </cell>
          <cell r="H18">
            <v>1.5251583676003746</v>
          </cell>
          <cell r="I18">
            <v>0.99662372595128101</v>
          </cell>
          <cell r="J18">
            <v>1.3992742392452471</v>
          </cell>
          <cell r="K18">
            <v>0.88574142713666559</v>
          </cell>
          <cell r="L18">
            <v>1.3722800869456353</v>
          </cell>
          <cell r="N18" t="str">
            <v>Декабрь</v>
          </cell>
        </row>
        <row r="19">
          <cell r="A19">
            <v>1997</v>
          </cell>
          <cell r="B19" t="str">
            <v>Январь</v>
          </cell>
          <cell r="C19">
            <v>0.7810316971243968</v>
          </cell>
          <cell r="D19">
            <v>1.6058145560319954</v>
          </cell>
          <cell r="E19">
            <v>0.65965478156671042</v>
          </cell>
          <cell r="F19">
            <v>1.5158351827900687</v>
          </cell>
          <cell r="G19">
            <v>1.1015909223139468</v>
          </cell>
          <cell r="H19">
            <v>1.7872996846837541</v>
          </cell>
          <cell r="I19">
            <v>0.94020559739817</v>
          </cell>
          <cell r="J19">
            <v>1.6475453380796765</v>
          </cell>
          <cell r="K19">
            <v>0.80856089431629863</v>
          </cell>
          <cell r="L19">
            <v>1.6195478204615028</v>
          </cell>
          <cell r="M19">
            <v>1997</v>
          </cell>
          <cell r="N19" t="str">
            <v>Январь</v>
          </cell>
          <cell r="O19">
            <v>0.77956589000272269</v>
          </cell>
          <cell r="P19">
            <v>1.610236220472441</v>
          </cell>
        </row>
        <row r="20">
          <cell r="B20" t="str">
            <v>Февраль</v>
          </cell>
          <cell r="C20">
            <v>0.741420425672491</v>
          </cell>
          <cell r="D20">
            <v>1.77660412372733</v>
          </cell>
          <cell r="E20">
            <v>0.64015441662269512</v>
          </cell>
          <cell r="F20">
            <v>1.6453588962504759</v>
          </cell>
          <cell r="G20">
            <v>1.0970738793963148</v>
          </cell>
          <cell r="H20">
            <v>1.9075285333885856</v>
          </cell>
          <cell r="I20">
            <v>0.91120984251396309</v>
          </cell>
          <cell r="J20">
            <v>1.7766228598019815</v>
          </cell>
          <cell r="K20">
            <v>0.77591511170526684</v>
          </cell>
          <cell r="L20">
            <v>1.7757909474688633</v>
          </cell>
          <cell r="N20" t="str">
            <v>Февраль</v>
          </cell>
          <cell r="O20">
            <v>0.71133098588114851</v>
          </cell>
          <cell r="P20">
            <v>1.8319838056680167</v>
          </cell>
        </row>
        <row r="21">
          <cell r="B21" t="str">
            <v>Март</v>
          </cell>
          <cell r="C21">
            <v>0.72732278481179236</v>
          </cell>
          <cell r="D21">
            <v>1.8453125705013151</v>
          </cell>
          <cell r="E21">
            <v>0.58995394316673955</v>
          </cell>
          <cell r="F21">
            <v>1.8246049044242783</v>
          </cell>
          <cell r="G21">
            <v>1.0895288062480095</v>
          </cell>
          <cell r="H21">
            <v>1.9668266968902652</v>
          </cell>
          <cell r="I21">
            <v>0.89733628923259356</v>
          </cell>
          <cell r="J21">
            <v>1.8311287136888095</v>
          </cell>
          <cell r="K21">
            <v>0.75612137758673892</v>
          </cell>
          <cell r="L21">
            <v>1.8584804843791631</v>
          </cell>
          <cell r="N21" t="str">
            <v>Март</v>
          </cell>
          <cell r="O21">
            <v>0.69758389839845292</v>
          </cell>
          <cell r="P21">
            <v>1.9183673469387754</v>
          </cell>
        </row>
        <row r="22">
          <cell r="B22" t="str">
            <v>Апрель</v>
          </cell>
          <cell r="C22">
            <v>0.67821478270624924</v>
          </cell>
          <cell r="D22">
            <v>2.0435855169062433</v>
          </cell>
          <cell r="E22">
            <v>0.55030126629509568</v>
          </cell>
          <cell r="F22">
            <v>2.0239986116895134</v>
          </cell>
          <cell r="G22">
            <v>1.0277502758883192</v>
          </cell>
          <cell r="H22">
            <v>2.1789500366926728</v>
          </cell>
          <cell r="I22">
            <v>0.84172504475426768</v>
          </cell>
          <cell r="J22">
            <v>2.0157483697432621</v>
          </cell>
          <cell r="K22">
            <v>0.70645930123826806</v>
          </cell>
          <cell r="L22">
            <v>2.0581369552497821</v>
          </cell>
          <cell r="N22" t="str">
            <v>Апрель</v>
          </cell>
          <cell r="O22">
            <v>0.67635670039865892</v>
          </cell>
          <cell r="P22">
            <v>2.0573122529644263</v>
          </cell>
        </row>
        <row r="23">
          <cell r="B23" t="str">
            <v>Май</v>
          </cell>
          <cell r="C23">
            <v>0.69051717646171829</v>
          </cell>
          <cell r="D23">
            <v>2.088736781929148</v>
          </cell>
          <cell r="E23">
            <v>0.55598790847133894</v>
          </cell>
          <cell r="F23">
            <v>2.0867678767935072</v>
          </cell>
          <cell r="G23">
            <v>1.0444652280915558</v>
          </cell>
          <cell r="H23">
            <v>2.2425406439214224</v>
          </cell>
          <cell r="I23">
            <v>0.86826673771819463</v>
          </cell>
          <cell r="J23">
            <v>2.0397843643600893</v>
          </cell>
          <cell r="K23">
            <v>0.71878695509520152</v>
          </cell>
          <cell r="L23">
            <v>2.107151472445163</v>
          </cell>
          <cell r="N23" t="str">
            <v>Май</v>
          </cell>
          <cell r="O23">
            <v>0.73532955787884147</v>
          </cell>
          <cell r="P23">
            <v>1.9887850467289721</v>
          </cell>
        </row>
        <row r="24">
          <cell r="B24" t="str">
            <v>Июнь</v>
          </cell>
          <cell r="C24">
            <v>0.73801616443057882</v>
          </cell>
          <cell r="D24">
            <v>2.0200283351551627</v>
          </cell>
          <cell r="E24">
            <v>0.60128395320059147</v>
          </cell>
          <cell r="F24">
            <v>2.0143831901322491</v>
          </cell>
          <cell r="G24">
            <v>1.1322849853851031</v>
          </cell>
          <cell r="H24">
            <v>2.1596004566172886</v>
          </cell>
          <cell r="I24">
            <v>0.93799234696878042</v>
          </cell>
          <cell r="J24">
            <v>1.9438662770261774</v>
          </cell>
          <cell r="K24">
            <v>0.77143152812708538</v>
          </cell>
          <cell r="L24">
            <v>2.0346270484140092</v>
          </cell>
          <cell r="N24" t="str">
            <v>Июнь</v>
          </cell>
          <cell r="O24">
            <v>0.83558830531550921</v>
          </cell>
          <cell r="P24">
            <v>1.7895652173913041</v>
          </cell>
        </row>
        <row r="25">
          <cell r="B25" t="str">
            <v>Июль</v>
          </cell>
          <cell r="C25">
            <v>0.74311767998804601</v>
          </cell>
          <cell r="D25">
            <v>2.0161021381966493</v>
          </cell>
          <cell r="E25">
            <v>0.60859397872169896</v>
          </cell>
          <cell r="F25">
            <v>2.0160343552210009</v>
          </cell>
          <cell r="G25">
            <v>1.1781579166155369</v>
          </cell>
          <cell r="H25">
            <v>2.0883665382605066</v>
          </cell>
          <cell r="I25">
            <v>0.99918786424176942</v>
          </cell>
          <cell r="J25">
            <v>1.8541610478510744</v>
          </cell>
          <cell r="K25">
            <v>0.7831007645046193</v>
          </cell>
          <cell r="L25">
            <v>2.0178829709584165</v>
          </cell>
          <cell r="N25" t="str">
            <v>Июль</v>
          </cell>
          <cell r="O25">
            <v>0.80897211914295186</v>
          </cell>
          <cell r="P25">
            <v>1.8339285714285714</v>
          </cell>
        </row>
        <row r="26">
          <cell r="B26" t="str">
            <v>Август</v>
          </cell>
          <cell r="C26">
            <v>0.71443079739109505</v>
          </cell>
          <cell r="D26">
            <v>2.1201463575972559</v>
          </cell>
          <cell r="E26">
            <v>0.58575881459771106</v>
          </cell>
          <cell r="F26">
            <v>2.1155735130157476</v>
          </cell>
          <cell r="G26">
            <v>1.1708320711219382</v>
          </cell>
          <cell r="H26">
            <v>2.1204068756083596</v>
          </cell>
          <cell r="I26">
            <v>0.98563774013386696</v>
          </cell>
          <cell r="J26">
            <v>1.8970727472200368</v>
          </cell>
          <cell r="K26">
            <v>0.75748438904718896</v>
          </cell>
          <cell r="L26">
            <v>2.108039154819032</v>
          </cell>
          <cell r="N26" t="str">
            <v>Август</v>
          </cell>
          <cell r="O26">
            <v>0.78538226320763993</v>
          </cell>
          <cell r="P26">
            <v>1.8815331010452965</v>
          </cell>
        </row>
        <row r="27">
          <cell r="B27" t="str">
            <v>Сентябрь</v>
          </cell>
          <cell r="C27">
            <v>0.73872939203200683</v>
          </cell>
          <cell r="D27">
            <v>2.1594083271823901</v>
          </cell>
          <cell r="E27">
            <v>0.59406182246921413</v>
          </cell>
          <cell r="F27">
            <v>2.1643330784279704</v>
          </cell>
          <cell r="G27">
            <v>1.1671153047570488</v>
          </cell>
          <cell r="H27">
            <v>2.2378209459433389</v>
          </cell>
          <cell r="I27">
            <v>0.98811135420616192</v>
          </cell>
          <cell r="J27">
            <v>1.9597344528667804</v>
          </cell>
          <cell r="K27">
            <v>0.77594588329973779</v>
          </cell>
          <cell r="L27">
            <v>2.1607324117284059</v>
          </cell>
          <cell r="N27" t="str">
            <v>Сентябрь</v>
          </cell>
          <cell r="O27">
            <v>0.86146182717719555</v>
          </cell>
          <cell r="P27">
            <v>1.7799352750809063</v>
          </cell>
        </row>
        <row r="28">
          <cell r="B28" t="str">
            <v>Октябрь</v>
          </cell>
          <cell r="C28">
            <v>0.72587315034695066</v>
          </cell>
          <cell r="D28">
            <v>2.2634525465829958</v>
          </cell>
          <cell r="E28">
            <v>0.57931204337351672</v>
          </cell>
          <cell r="F28">
            <v>2.270030613519161</v>
          </cell>
          <cell r="G28">
            <v>1.1233751676270716</v>
          </cell>
          <cell r="H28">
            <v>2.4016657992072572</v>
          </cell>
          <cell r="I28">
            <v>0.94177259099617194</v>
          </cell>
          <cell r="J28">
            <v>2.0879798065052544</v>
          </cell>
          <cell r="K28">
            <v>0.75829038226108669</v>
          </cell>
          <cell r="L28">
            <v>2.2744431149374877</v>
          </cell>
          <cell r="N28" t="str">
            <v>Октябрь</v>
          </cell>
          <cell r="O28">
            <v>0.86752748191467233</v>
          </cell>
          <cell r="P28">
            <v>1.8186119873817033</v>
          </cell>
        </row>
        <row r="29">
          <cell r="B29" t="str">
            <v>Ноябрь</v>
          </cell>
          <cell r="C29">
            <v>0.72340172879484743</v>
          </cell>
          <cell r="D29">
            <v>2.3086038116059004</v>
          </cell>
          <cell r="E29">
            <v>0.57240355330608161</v>
          </cell>
          <cell r="F29">
            <v>2.3179206362660651</v>
          </cell>
          <cell r="G29">
            <v>1.0970314306677191</v>
          </cell>
          <cell r="H29">
            <v>2.503606673377432</v>
          </cell>
          <cell r="I29">
            <v>0.94167263471393203</v>
          </cell>
          <cell r="J29">
            <v>2.0917496026453275</v>
          </cell>
          <cell r="K29">
            <v>0.75276975977573901</v>
          </cell>
          <cell r="L29">
            <v>2.3253112642677247</v>
          </cell>
          <cell r="N29" t="str">
            <v>Ноябрь</v>
          </cell>
          <cell r="O29">
            <v>0.91872331669732432</v>
          </cell>
          <cell r="P29">
            <v>1.7018813314037626</v>
          </cell>
        </row>
        <row r="30">
          <cell r="B30" t="str">
            <v>Декабрь</v>
          </cell>
          <cell r="C30">
            <v>0.73023825859797142</v>
          </cell>
          <cell r="D30">
            <v>2.3360871903154945</v>
          </cell>
          <cell r="E30">
            <v>0.56970057565860721</v>
          </cell>
          <cell r="F30">
            <v>2.3495890171930971</v>
          </cell>
          <cell r="G30">
            <v>1.1243750885291706</v>
          </cell>
          <cell r="H30">
            <v>2.4940938916838289</v>
          </cell>
          <cell r="I30">
            <v>0.9333348554144445</v>
          </cell>
          <cell r="J30">
            <v>2.1244050249877358</v>
          </cell>
          <cell r="K30">
            <v>0.75936596969497372</v>
          </cell>
          <cell r="L30">
            <v>2.348763698424563</v>
          </cell>
          <cell r="N30" t="str">
            <v>Декабрь</v>
          </cell>
          <cell r="O30">
            <v>0.86966828548261454</v>
          </cell>
          <cell r="P30">
            <v>1.7321688500727803</v>
          </cell>
        </row>
        <row r="31">
          <cell r="A31">
            <v>1998</v>
          </cell>
          <cell r="B31" t="str">
            <v>Январь</v>
          </cell>
          <cell r="C31">
            <v>0.71983647210337731</v>
          </cell>
          <cell r="D31">
            <v>2.4258798586959496</v>
          </cell>
          <cell r="E31">
            <v>0.56692004467567847</v>
          </cell>
          <cell r="F31">
            <v>2.421713993517189</v>
          </cell>
          <cell r="G31">
            <v>1.1463427474678722</v>
          </cell>
          <cell r="H31">
            <v>2.5417045916399879</v>
          </cell>
          <cell r="I31">
            <v>0.92051446636610801</v>
          </cell>
          <cell r="J31">
            <v>2.2021619809110691</v>
          </cell>
          <cell r="K31">
            <v>0.79288531397675299</v>
          </cell>
          <cell r="L31">
            <v>2.4371305915752424</v>
          </cell>
          <cell r="M31">
            <v>1998</v>
          </cell>
          <cell r="N31" t="str">
            <v>Январь</v>
          </cell>
          <cell r="O31">
            <v>0.92164821831645483</v>
          </cell>
          <cell r="P31">
            <v>1.5106849353080685</v>
          </cell>
        </row>
        <row r="32">
          <cell r="B32" t="str">
            <v>Февраль</v>
          </cell>
          <cell r="C32">
            <v>0.72627222513563416</v>
          </cell>
          <cell r="D32">
            <v>2.4570514103538597</v>
          </cell>
          <cell r="E32">
            <v>0.58372344014696687</v>
          </cell>
          <cell r="F32">
            <v>2.4200730446631122</v>
          </cell>
          <cell r="G32">
            <v>1.1545333815717111</v>
          </cell>
          <cell r="H32">
            <v>2.5969079153498993</v>
          </cell>
          <cell r="I32">
            <v>0.91360776020717871</v>
          </cell>
          <cell r="J32">
            <v>2.25096265680427</v>
          </cell>
          <cell r="K32">
            <v>0.80019819740677856</v>
          </cell>
          <cell r="L32">
            <v>2.4718147854279895</v>
          </cell>
          <cell r="N32" t="str">
            <v>Февраль</v>
          </cell>
          <cell r="O32">
            <v>0.97956867653987689</v>
          </cell>
          <cell r="P32">
            <v>1.383004450760221</v>
          </cell>
        </row>
        <row r="33">
          <cell r="B33" t="str">
            <v>Март</v>
          </cell>
          <cell r="C33">
            <v>0.64365024053843212</v>
          </cell>
          <cell r="D33">
            <v>2.8445977230075017</v>
          </cell>
          <cell r="E33">
            <v>0.53650545612719869</v>
          </cell>
          <cell r="F33">
            <v>2.7145263686888774</v>
          </cell>
          <cell r="G33">
            <v>1.0320678270056438</v>
          </cell>
          <cell r="H33">
            <v>3.0038103984411291</v>
          </cell>
          <cell r="I33">
            <v>0.7882805936886953</v>
          </cell>
          <cell r="J33">
            <v>2.6787490709500008</v>
          </cell>
          <cell r="K33">
            <v>0.71146450344095824</v>
          </cell>
          <cell r="L33">
            <v>2.8584572460598876</v>
          </cell>
          <cell r="N33" t="str">
            <v>Март</v>
          </cell>
          <cell r="O33">
            <v>0.88495816985162645</v>
          </cell>
          <cell r="P33">
            <v>1.5415262262234042</v>
          </cell>
        </row>
        <row r="34">
          <cell r="B34" t="str">
            <v>Апрель</v>
          </cell>
          <cell r="C34">
            <v>0.58877390452564193</v>
          </cell>
          <cell r="D34">
            <v>3.2153565606136478</v>
          </cell>
          <cell r="E34">
            <v>0.48360766908248454</v>
          </cell>
          <cell r="F34">
            <v>3.0857656235188609</v>
          </cell>
          <cell r="G34">
            <v>0.93602867950924695</v>
          </cell>
          <cell r="H34">
            <v>3.4345636087407114</v>
          </cell>
          <cell r="I34">
            <v>0.70528842074756226</v>
          </cell>
          <cell r="J34">
            <v>3.0861685950933211</v>
          </cell>
          <cell r="K34">
            <v>0.64804132984951912</v>
          </cell>
          <cell r="L34">
            <v>3.2440359669512588</v>
          </cell>
          <cell r="N34" t="str">
            <v>Апрель</v>
          </cell>
          <cell r="O34">
            <v>0.86812307773104636</v>
          </cell>
          <cell r="P34">
            <v>1.5733897769452452</v>
          </cell>
        </row>
        <row r="35">
          <cell r="B35" t="str">
            <v>Май</v>
          </cell>
          <cell r="C35">
            <v>0.61742103985255492</v>
          </cell>
          <cell r="D35">
            <v>3.155274740703041</v>
          </cell>
          <cell r="E35">
            <v>0.50984336454861301</v>
          </cell>
          <cell r="F35">
            <v>3.0264944591144762</v>
          </cell>
          <cell r="G35">
            <v>0.9579577922550756</v>
          </cell>
          <cell r="H35">
            <v>3.4600718300400262</v>
          </cell>
          <cell r="I35">
            <v>0.73754736854723313</v>
          </cell>
          <cell r="J35">
            <v>3.0393340273183158</v>
          </cell>
          <cell r="K35">
            <v>0.67614550090935843</v>
          </cell>
          <cell r="L35">
            <v>3.2022268843573922</v>
          </cell>
          <cell r="N35" t="str">
            <v>Май</v>
          </cell>
          <cell r="O35">
            <v>0.8941429133106934</v>
          </cell>
          <cell r="P35">
            <v>1.5106138638439848</v>
          </cell>
        </row>
        <row r="36">
          <cell r="B36" t="str">
            <v>Июнь</v>
          </cell>
          <cell r="C36">
            <v>0.62108092148970961</v>
          </cell>
          <cell r="D36">
            <v>3.2181537054316181</v>
          </cell>
          <cell r="E36">
            <v>0.4972701154671576</v>
          </cell>
          <cell r="F36">
            <v>3.1867994832449038</v>
          </cell>
          <cell r="G36">
            <v>0.96444887977672289</v>
          </cell>
          <cell r="H36">
            <v>3.526199893381361</v>
          </cell>
          <cell r="I36">
            <v>0.74777686929476817</v>
          </cell>
          <cell r="J36">
            <v>3.0664445015703667</v>
          </cell>
          <cell r="K36">
            <v>0.67893570614216248</v>
          </cell>
          <cell r="L36">
            <v>3.271638124248724</v>
          </cell>
          <cell r="N36" t="str">
            <v>Июнь</v>
          </cell>
          <cell r="O36">
            <v>0.84155463175919543</v>
          </cell>
          <cell r="P36">
            <v>1.5931230515063171</v>
          </cell>
        </row>
        <row r="37">
          <cell r="B37" t="str">
            <v>Июль</v>
          </cell>
          <cell r="C37">
            <v>0.59890396172717431</v>
          </cell>
          <cell r="D37">
            <v>3.4239166106599397</v>
          </cell>
          <cell r="E37">
            <v>0.50924491712281028</v>
          </cell>
          <cell r="F37">
            <v>3.2280470453359054</v>
          </cell>
          <cell r="G37">
            <v>0.92961240741590845</v>
          </cell>
          <cell r="H37">
            <v>3.7500093611169407</v>
          </cell>
          <cell r="I37">
            <v>0.71690104393879917</v>
          </cell>
          <cell r="J37">
            <v>3.301206530929889</v>
          </cell>
          <cell r="K37">
            <v>0.65750664932172398</v>
          </cell>
          <cell r="L37">
            <v>3.4694253709961349</v>
          </cell>
          <cell r="N37" t="str">
            <v>Июль</v>
          </cell>
          <cell r="O37">
            <v>0.80593421184220571</v>
          </cell>
          <cell r="P37">
            <v>1.6982852930866605</v>
          </cell>
        </row>
        <row r="38">
          <cell r="B38" t="str">
            <v>Август</v>
          </cell>
          <cell r="C38">
            <v>0.51016674973663667</v>
          </cell>
          <cell r="D38">
            <v>4.0241168210643661</v>
          </cell>
          <cell r="E38">
            <v>0.4276728988758105</v>
          </cell>
          <cell r="F38">
            <v>3.9818460047438045</v>
          </cell>
          <cell r="G38">
            <v>0.74942173815298285</v>
          </cell>
          <cell r="H38">
            <v>4.8376553957129333</v>
          </cell>
          <cell r="I38">
            <v>0.60584023631637351</v>
          </cell>
          <cell r="J38">
            <v>4.0790409226055973</v>
          </cell>
          <cell r="K38">
            <v>0.55252900789323034</v>
          </cell>
          <cell r="L38">
            <v>4.188864216210904</v>
          </cell>
          <cell r="N38" t="str">
            <v>Август</v>
          </cell>
          <cell r="O38">
            <v>0.71408840660232653</v>
          </cell>
          <cell r="P38">
            <v>1.8980372777777776</v>
          </cell>
        </row>
        <row r="39">
          <cell r="B39" t="str">
            <v>Сентябрь</v>
          </cell>
          <cell r="C39">
            <v>0.64563077777522004</v>
          </cell>
          <cell r="D39">
            <v>2.702293396128439</v>
          </cell>
          <cell r="E39">
            <v>0.43203773181265914</v>
          </cell>
          <cell r="F39">
            <v>4.4656479376840634</v>
          </cell>
          <cell r="G39">
            <v>0.58893526556078679</v>
          </cell>
          <cell r="H39">
            <v>7.2532419036874449</v>
          </cell>
          <cell r="I39">
            <v>0.49706402730505195</v>
          </cell>
          <cell r="J39">
            <v>5.8000823188839208</v>
          </cell>
          <cell r="K39">
            <v>0.60430680497303935</v>
          </cell>
          <cell r="L39">
            <v>3.6389999873260179</v>
          </cell>
          <cell r="N39" t="str">
            <v>Сентябрь</v>
          </cell>
          <cell r="O39">
            <v>0.87397467156315189</v>
          </cell>
          <cell r="P39">
            <v>1.2514045454545453</v>
          </cell>
        </row>
        <row r="40">
          <cell r="B40" t="str">
            <v>Октябрь</v>
          </cell>
          <cell r="C40">
            <v>0.56452172083833541</v>
          </cell>
          <cell r="D40">
            <v>3.5792190229558978</v>
          </cell>
          <cell r="E40">
            <v>0.41767937576905773</v>
          </cell>
          <cell r="F40">
            <v>5.2628862206844342</v>
          </cell>
          <cell r="G40">
            <v>0.47438789449111102</v>
          </cell>
          <cell r="H40">
            <v>10.916521502968772</v>
          </cell>
          <cell r="I40">
            <v>0.40009150277335997</v>
          </cell>
          <cell r="J40">
            <v>8.665889591045481</v>
          </cell>
          <cell r="K40">
            <v>0.52068696703526662</v>
          </cell>
          <cell r="L40">
            <v>4.9444000585748338</v>
          </cell>
          <cell r="N40" t="str">
            <v>Октябрь</v>
          </cell>
          <cell r="O40">
            <v>0.77771401321085787</v>
          </cell>
          <cell r="P40">
            <v>1.5813095036426714</v>
          </cell>
        </row>
        <row r="41">
          <cell r="B41" t="str">
            <v>Ноябрь</v>
          </cell>
          <cell r="C41">
            <v>0.47614179566260484</v>
          </cell>
          <cell r="D41">
            <v>5.0184274716589563</v>
          </cell>
          <cell r="E41">
            <v>0.34884058643219429</v>
          </cell>
          <cell r="F41">
            <v>7.6473821420830799</v>
          </cell>
          <cell r="G41">
            <v>0.41711441271480543</v>
          </cell>
          <cell r="H41">
            <v>15.519320038759711</v>
          </cell>
          <cell r="I41">
            <v>0.33744893728389203</v>
          </cell>
          <cell r="J41">
            <v>12.780271210727962</v>
          </cell>
          <cell r="K41">
            <v>0.44283422160879643</v>
          </cell>
          <cell r="L41">
            <v>6.9927438060631593</v>
          </cell>
          <cell r="N41" t="str">
            <v>Ноябрь</v>
          </cell>
          <cell r="O41">
            <v>0.65819831044063748</v>
          </cell>
          <cell r="P41">
            <v>2.1737932885799323</v>
          </cell>
        </row>
        <row r="42">
          <cell r="B42" t="str">
            <v>Декабрь</v>
          </cell>
          <cell r="C42">
            <v>0.44935296417085174</v>
          </cell>
          <cell r="D42">
            <v>5.7988614193882047</v>
          </cell>
          <cell r="E42">
            <v>0.29879584440065515</v>
          </cell>
          <cell r="F42">
            <v>10.518540999257624</v>
          </cell>
          <cell r="G42">
            <v>0.35524247665066272</v>
          </cell>
          <cell r="H42">
            <v>22.155266849220116</v>
          </cell>
          <cell r="I42">
            <v>0.28245249782792403</v>
          </cell>
          <cell r="J42">
            <v>18.509049075469456</v>
          </cell>
          <cell r="K42">
            <v>0.40285371380361751</v>
          </cell>
          <cell r="L42">
            <v>8.687235732867439</v>
          </cell>
          <cell r="N42" t="str">
            <v>Декабрь</v>
          </cell>
          <cell r="O42">
            <v>0.615351166389983</v>
          </cell>
          <cell r="P42">
            <v>2.4822966554621848</v>
          </cell>
        </row>
        <row r="43">
          <cell r="A43">
            <v>1999</v>
          </cell>
          <cell r="B43" t="str">
            <v>Январь</v>
          </cell>
          <cell r="C43">
            <v>0.50701452821586679</v>
          </cell>
          <cell r="D43">
            <v>5.5240653917062739</v>
          </cell>
          <cell r="E43">
            <v>0.33090342086128771</v>
          </cell>
          <cell r="F43">
            <v>10.910918416329205</v>
          </cell>
          <cell r="G43">
            <v>0.40581989468769952</v>
          </cell>
          <cell r="H43">
            <v>22.656909501022444</v>
          </cell>
          <cell r="I43">
            <v>0.31775406837858688</v>
          </cell>
          <cell r="J43">
            <v>18.89308531553575</v>
          </cell>
          <cell r="K43">
            <v>0.45255184743415938</v>
          </cell>
          <cell r="L43">
            <v>8.9591151065129431</v>
          </cell>
          <cell r="M43">
            <v>1999</v>
          </cell>
          <cell r="N43" t="str">
            <v>Январь</v>
          </cell>
          <cell r="O43">
            <v>0.7043468174575257</v>
          </cell>
          <cell r="P43">
            <v>2.2771388994819297</v>
          </cell>
        </row>
        <row r="44">
          <cell r="B44" t="str">
            <v>Февраль</v>
          </cell>
          <cell r="C44">
            <v>0.57361454972512638</v>
          </cell>
          <cell r="D44">
            <v>5.334503032799125</v>
          </cell>
          <cell r="E44">
            <v>0.37792696638156803</v>
          </cell>
          <cell r="F44">
            <v>10.754587932762552</v>
          </cell>
          <cell r="G44">
            <v>0.47292555159353933</v>
          </cell>
          <cell r="H44">
            <v>22.063180119473131</v>
          </cell>
          <cell r="I44">
            <v>0.38817030145575943</v>
          </cell>
          <cell r="J44">
            <v>17.474968497206351</v>
          </cell>
          <cell r="K44">
            <v>0.51825934066778356</v>
          </cell>
          <cell r="L44">
            <v>8.6670596799343436</v>
          </cell>
          <cell r="N44" t="str">
            <v>Февраль</v>
          </cell>
          <cell r="O44">
            <v>0.78980653517075039</v>
          </cell>
          <cell r="P44">
            <v>2.1710994773328167</v>
          </cell>
        </row>
        <row r="45">
          <cell r="B45" t="str">
            <v>Март</v>
          </cell>
          <cell r="C45">
            <v>0.62771632856518256</v>
          </cell>
          <cell r="D45">
            <v>5.3167678565955967</v>
          </cell>
          <cell r="E45">
            <v>0.42805719085549354</v>
          </cell>
          <cell r="F45">
            <v>10.538628563993891</v>
          </cell>
          <cell r="G45">
            <v>0.52858733785870438</v>
          </cell>
          <cell r="H45">
            <v>22.107190640063617</v>
          </cell>
          <cell r="I45">
            <v>0.44693756796919715</v>
          </cell>
          <cell r="J45">
            <v>16.91217550324356</v>
          </cell>
          <cell r="K45">
            <v>0.57319751721768186</v>
          </cell>
          <cell r="L45">
            <v>8.6272770020916418</v>
          </cell>
          <cell r="N45" t="str">
            <v>Март</v>
          </cell>
          <cell r="O45">
            <v>0.97524445580891828</v>
          </cell>
          <cell r="P45">
            <v>1.8690754807236325</v>
          </cell>
        </row>
        <row r="46">
          <cell r="B46" t="str">
            <v>Апрель</v>
          </cell>
          <cell r="C46">
            <v>0.60140978972831349</v>
          </cell>
          <cell r="D46">
            <v>5.7863898154875173</v>
          </cell>
          <cell r="E46">
            <v>0.40918954137237706</v>
          </cell>
          <cell r="F46">
            <v>11.574174287944967</v>
          </cell>
          <cell r="G46">
            <v>0.50353070882066508</v>
          </cell>
          <cell r="H46">
            <v>24.82949274889727</v>
          </cell>
          <cell r="I46">
            <v>0.42145048522697265</v>
          </cell>
          <cell r="J46">
            <v>19.145308083250441</v>
          </cell>
          <cell r="K46">
            <v>0.54783699602260383</v>
          </cell>
          <cell r="L46">
            <v>9.4919940883624019</v>
          </cell>
          <cell r="N46" t="str">
            <v>Апрель</v>
          </cell>
          <cell r="O46">
            <v>1.0214613540198456</v>
          </cell>
          <cell r="P46">
            <v>1.799610620597297</v>
          </cell>
        </row>
        <row r="47">
          <cell r="B47" t="str">
            <v>Май</v>
          </cell>
          <cell r="C47">
            <v>0.59128499342495378</v>
          </cell>
          <cell r="D47">
            <v>6.2700835390870182</v>
          </cell>
          <cell r="E47">
            <v>0.4071960744043962</v>
          </cell>
          <cell r="F47">
            <v>12.369122291137611</v>
          </cell>
          <cell r="G47">
            <v>0.51613955438852399</v>
          </cell>
          <cell r="H47">
            <v>26.378770321279021</v>
          </cell>
          <cell r="I47">
            <v>0.41888868491682546</v>
          </cell>
          <cell r="J47">
            <v>20.837745791911544</v>
          </cell>
          <cell r="K47">
            <v>0.54537995115138693</v>
          </cell>
          <cell r="L47">
            <v>10.223000329192592</v>
          </cell>
          <cell r="N47" t="str">
            <v>Май</v>
          </cell>
          <cell r="O47">
            <v>0.95766900584754511</v>
          </cell>
          <cell r="P47">
            <v>1.9871751445929404</v>
          </cell>
        </row>
        <row r="48">
          <cell r="B48" t="str">
            <v>Июнь</v>
          </cell>
          <cell r="C48">
            <v>0.64344892148267041</v>
          </cell>
          <cell r="D48">
            <v>6.055798187316336</v>
          </cell>
          <cell r="E48">
            <v>0.45432530481116207</v>
          </cell>
          <cell r="F48">
            <v>11.861262916060856</v>
          </cell>
          <cell r="G48">
            <v>0.58879323963060826</v>
          </cell>
          <cell r="H48">
            <v>24.741962220797525</v>
          </cell>
          <cell r="I48">
            <v>0.46675310597701192</v>
          </cell>
          <cell r="J48">
            <v>19.98050152763004</v>
          </cell>
          <cell r="K48">
            <v>0.60277257749997559</v>
          </cell>
          <cell r="L48">
            <v>9.7886551341922008</v>
          </cell>
          <cell r="N48" t="str">
            <v>Июнь</v>
          </cell>
          <cell r="O48">
            <v>1.0360146306528133</v>
          </cell>
          <cell r="P48">
            <v>1.8817616377661905</v>
          </cell>
        </row>
        <row r="49">
          <cell r="B49" t="str">
            <v>Июль</v>
          </cell>
          <cell r="C49">
            <v>0.6719048907414249</v>
          </cell>
          <cell r="D49">
            <v>5.9798517768183475</v>
          </cell>
          <cell r="E49">
            <v>0.49798346084718825</v>
          </cell>
          <cell r="F49">
            <v>11.590048013300704</v>
          </cell>
          <cell r="G49">
            <v>0.63091734279038514</v>
          </cell>
          <cell r="H49">
            <v>24.359323967401249</v>
          </cell>
          <cell r="I49">
            <v>0.49448589933555026</v>
          </cell>
          <cell r="J49">
            <v>20.051759688563351</v>
          </cell>
          <cell r="K49">
            <v>0.63654760051422776</v>
          </cell>
          <cell r="L49">
            <v>9.657798073135055</v>
          </cell>
          <cell r="N49" t="str">
            <v>Июль</v>
          </cell>
          <cell r="O49">
            <v>1.1218908768005538</v>
          </cell>
          <cell r="P49">
            <v>1.7464945723855601</v>
          </cell>
        </row>
        <row r="50">
          <cell r="B50" t="str">
            <v>Август</v>
          </cell>
          <cell r="C50">
            <v>0.65050919267913176</v>
          </cell>
          <cell r="D50">
            <v>6.5366275744884259</v>
          </cell>
          <cell r="E50">
            <v>0.53104865922571698</v>
          </cell>
          <cell r="F50">
            <v>11.529380344772148</v>
          </cell>
          <cell r="G50">
            <v>0.59403011625283442</v>
          </cell>
          <cell r="H50">
            <v>27.73517713739826</v>
          </cell>
          <cell r="I50">
            <v>0.48240864339125056</v>
          </cell>
          <cell r="J50">
            <v>21.88118523427989</v>
          </cell>
          <cell r="K50">
            <v>0.61653345412133742</v>
          </cell>
          <cell r="L50">
            <v>10.593552595414492</v>
          </cell>
          <cell r="N50" t="str">
            <v>Август</v>
          </cell>
          <cell r="O50">
            <v>1.2750913167409363</v>
          </cell>
          <cell r="P50">
            <v>1.6243632740163614</v>
          </cell>
        </row>
        <row r="51">
          <cell r="B51" t="str">
            <v>Сентябрь</v>
          </cell>
          <cell r="C51">
            <v>0.67538680227838988</v>
          </cell>
          <cell r="D51">
            <v>6.9533514410470447</v>
          </cell>
          <cell r="E51">
            <v>0.53392522844251966</v>
          </cell>
          <cell r="F51">
            <v>12.677321333406017</v>
          </cell>
          <cell r="G51">
            <v>0.61302596315418156</v>
          </cell>
          <cell r="H51">
            <v>30.185043554560799</v>
          </cell>
          <cell r="I51">
            <v>0.50119467164239617</v>
          </cell>
          <cell r="J51">
            <v>23.288475963866077</v>
          </cell>
          <cell r="K51">
            <v>0.63752801500254819</v>
          </cell>
          <cell r="L51">
            <v>11.366493652370815</v>
          </cell>
          <cell r="N51" t="str">
            <v>Сентябрь</v>
          </cell>
          <cell r="O51">
            <v>1.046088299268672</v>
          </cell>
          <cell r="P51">
            <v>2.5731297167839262</v>
          </cell>
        </row>
        <row r="52">
          <cell r="B52" t="str">
            <v>Октябрь</v>
          </cell>
          <cell r="C52">
            <v>0.67775704355384925</v>
          </cell>
          <cell r="D52">
            <v>7.8037052848765596</v>
          </cell>
          <cell r="E52">
            <v>0.5348893260660692</v>
          </cell>
          <cell r="F52">
            <v>14.294170485048863</v>
          </cell>
          <cell r="G52">
            <v>0.60797771209718321</v>
          </cell>
          <cell r="H52">
            <v>34.790649559423692</v>
          </cell>
          <cell r="I52">
            <v>0.50427893164494297</v>
          </cell>
          <cell r="J52">
            <v>26.13925122220019</v>
          </cell>
          <cell r="K52">
            <v>0.63776942939418946</v>
          </cell>
          <cell r="L52">
            <v>12.851474123483165</v>
          </cell>
          <cell r="N52" t="str">
            <v>Октябрь</v>
          </cell>
          <cell r="O52">
            <v>1.2005862990486091</v>
          </cell>
          <cell r="P52">
            <v>2.1802815739484616</v>
          </cell>
        </row>
        <row r="53">
          <cell r="B53" t="str">
            <v>Ноябрь</v>
          </cell>
          <cell r="C53">
            <v>0.67411178359026191</v>
          </cell>
          <cell r="D53">
            <v>8.8615297175601668</v>
          </cell>
          <cell r="E53">
            <v>0.52955230916873575</v>
          </cell>
          <cell r="F53">
            <v>16.037803147001696</v>
          </cell>
          <cell r="G53">
            <v>0.61228294109707115</v>
          </cell>
          <cell r="H53">
            <v>39.411033704200733</v>
          </cell>
          <cell r="I53">
            <v>0.50864681265513889</v>
          </cell>
          <cell r="J53">
            <v>29.363180037693883</v>
          </cell>
          <cell r="K53">
            <v>0.6366234921375592</v>
          </cell>
          <cell r="L53">
            <v>14.563323416778889</v>
          </cell>
          <cell r="N53" t="str">
            <v>Ноябрь</v>
          </cell>
          <cell r="O53">
            <v>1.4157794794136054</v>
          </cell>
          <cell r="P53">
            <v>1.7657981046064186</v>
          </cell>
        </row>
        <row r="54">
          <cell r="B54" t="str">
            <v>Декабрь</v>
          </cell>
          <cell r="C54">
            <v>0.74091835283368479</v>
          </cell>
          <cell r="D54">
            <v>9.041472182283707</v>
          </cell>
          <cell r="E54">
            <v>0.60899119316505324</v>
          </cell>
          <cell r="F54">
            <v>15.218446936404558</v>
          </cell>
          <cell r="G54">
            <v>0.68802678612362123</v>
          </cell>
          <cell r="H54">
            <v>39.728873489565672</v>
          </cell>
          <cell r="I54">
            <v>0.54014686685327373</v>
          </cell>
          <cell r="J54">
            <v>31.122790273157911</v>
          </cell>
          <cell r="K54">
            <v>0.70515086756288303</v>
          </cell>
          <cell r="L54">
            <v>14.755401434603714</v>
          </cell>
          <cell r="N54" t="str">
            <v>Декабрь</v>
          </cell>
          <cell r="O54">
            <v>1.6488560483868864</v>
          </cell>
          <cell r="P54">
            <v>1.5591805922545405</v>
          </cell>
        </row>
        <row r="55">
          <cell r="A55">
            <v>2000</v>
          </cell>
          <cell r="B55" t="str">
            <v>Январь</v>
          </cell>
          <cell r="C55">
            <v>0.81125775492098129</v>
          </cell>
          <cell r="D55">
            <v>9.2100216778713087</v>
          </cell>
          <cell r="E55">
            <v>0.66123324557973939</v>
          </cell>
          <cell r="F55">
            <v>15.28905438343492</v>
          </cell>
          <cell r="G55">
            <v>0.73090018601211948</v>
          </cell>
          <cell r="H55">
            <v>42.550626729378969</v>
          </cell>
          <cell r="I55">
            <v>0.55870224669652846</v>
          </cell>
          <cell r="J55">
            <v>33.724679889420258</v>
          </cell>
          <cell r="K55">
            <v>0.76340768254930957</v>
          </cell>
          <cell r="L55">
            <v>15.259168371107174</v>
          </cell>
          <cell r="M55">
            <v>2000</v>
          </cell>
          <cell r="N55" t="str">
            <v>Январь</v>
          </cell>
          <cell r="O55">
            <v>1.6000680646681189</v>
          </cell>
          <cell r="P55">
            <v>1.667254281909671</v>
          </cell>
        </row>
        <row r="56">
          <cell r="B56" t="str">
            <v>Февраль</v>
          </cell>
          <cell r="C56">
            <v>0.86019755969527212</v>
          </cell>
          <cell r="D56">
            <v>9.3998320875813803</v>
          </cell>
          <cell r="E56">
            <v>0.68908708203721281</v>
          </cell>
          <cell r="F56">
            <v>15.523192329890723</v>
          </cell>
          <cell r="G56">
            <v>0.78528647517012884</v>
          </cell>
          <cell r="H56">
            <v>43.123820412280331</v>
          </cell>
          <cell r="I56">
            <v>0.58466416129213228</v>
          </cell>
          <cell r="J56">
            <v>34.910074553682868</v>
          </cell>
          <cell r="K56">
            <v>0.81071306190824177</v>
          </cell>
          <cell r="L56">
            <v>15.548787413722417</v>
          </cell>
          <cell r="N56" t="str">
            <v>Февраль</v>
          </cell>
          <cell r="O56">
            <v>1.4996090320712316</v>
          </cell>
          <cell r="P56">
            <v>1.7620820589634367</v>
          </cell>
        </row>
        <row r="57">
          <cell r="B57" t="str">
            <v>Март</v>
          </cell>
          <cell r="C57">
            <v>0.82107006534881222</v>
          </cell>
          <cell r="D57">
            <v>10.356804300153666</v>
          </cell>
          <cell r="E57">
            <v>0.64633117114475247</v>
          </cell>
          <cell r="F57">
            <v>17.166649549750534</v>
          </cell>
          <cell r="G57">
            <v>0.77550348711325046</v>
          </cell>
          <cell r="H57">
            <v>46.113718915091056</v>
          </cell>
          <cell r="I57">
            <v>0.5543850002702797</v>
          </cell>
          <cell r="J57">
            <v>38.604708703859345</v>
          </cell>
          <cell r="K57">
            <v>0.77954478127283422</v>
          </cell>
          <cell r="L57">
            <v>17.004321120797833</v>
          </cell>
          <cell r="N57" t="str">
            <v>Март</v>
          </cell>
          <cell r="O57">
            <v>1.3080272536889275</v>
          </cell>
          <cell r="P57">
            <v>1.947951195067839</v>
          </cell>
        </row>
        <row r="58">
          <cell r="B58" t="str">
            <v>Апрель</v>
          </cell>
          <cell r="C58">
            <v>0.8659967571048085</v>
          </cell>
          <cell r="D58">
            <v>10.228248548688184</v>
          </cell>
          <cell r="E58">
            <v>0.66787047048813852</v>
          </cell>
          <cell r="F58">
            <v>17.168413475892859</v>
          </cell>
          <cell r="G58">
            <v>0.83640367549385397</v>
          </cell>
          <cell r="H58">
            <v>44.936649329242016</v>
          </cell>
          <cell r="I58">
            <v>0.605779825734725</v>
          </cell>
          <cell r="J58">
            <v>36.983324517668315</v>
          </cell>
          <cell r="K58">
            <v>0.82713723762434488</v>
          </cell>
          <cell r="L58">
            <v>16.726358286269416</v>
          </cell>
          <cell r="N58" t="str">
            <v>Апрель</v>
          </cell>
          <cell r="O58">
            <v>1.4399445634166048</v>
          </cell>
          <cell r="P58">
            <v>1.7676390417582728</v>
          </cell>
        </row>
        <row r="59">
          <cell r="B59" t="str">
            <v>Май</v>
          </cell>
          <cell r="C59">
            <v>0.83920745664441532</v>
          </cell>
          <cell r="D59">
            <v>10.855431926698797</v>
          </cell>
          <cell r="E59">
            <v>0.64927579632544496</v>
          </cell>
          <cell r="F59">
            <v>18.109819924813248</v>
          </cell>
          <cell r="G59">
            <v>1.7099397685738011</v>
          </cell>
          <cell r="H59">
            <v>23.03513974044812</v>
          </cell>
          <cell r="I59">
            <v>0.63652765163639857</v>
          </cell>
          <cell r="J59">
            <v>36.594910609712414</v>
          </cell>
          <cell r="K59">
            <v>0.98066374264180323</v>
          </cell>
          <cell r="L59">
            <v>14.586106705431156</v>
          </cell>
          <cell r="N59" t="str">
            <v>Май</v>
          </cell>
          <cell r="O59">
            <v>1.4192943605475217</v>
          </cell>
          <cell r="P59">
            <v>1.731305788675257</v>
          </cell>
        </row>
        <row r="60">
          <cell r="B60" t="str">
            <v>Июнь</v>
          </cell>
          <cell r="C60">
            <v>0.81150178003814333</v>
          </cell>
          <cell r="D60">
            <v>11.609004743857305</v>
          </cell>
          <cell r="E60">
            <v>0.62631233869973235</v>
          </cell>
          <cell r="G60">
            <v>1.6161306223957015</v>
          </cell>
          <cell r="I60">
            <v>0.61410888211407444</v>
          </cell>
          <cell r="K60">
            <v>0.94229036682808864</v>
          </cell>
          <cell r="N60" t="str">
            <v>Июнь</v>
          </cell>
          <cell r="O60">
            <v>1.261175134411969</v>
          </cell>
          <cell r="P60">
            <v>1.9170065422873523</v>
          </cell>
        </row>
        <row r="61">
          <cell r="B61" t="str">
            <v>Июль</v>
          </cell>
          <cell r="C61">
            <v>0.7718318492048708</v>
          </cell>
          <cell r="D61">
            <v>12.553379947332916</v>
          </cell>
          <cell r="E61">
            <v>0.61586794673796208</v>
          </cell>
          <cell r="G61">
            <v>1.5887276584784065</v>
          </cell>
          <cell r="I61">
            <v>0.58838170241245713</v>
          </cell>
          <cell r="K61">
            <v>0.90672748220311294</v>
          </cell>
          <cell r="N61" t="str">
            <v>Июль</v>
          </cell>
          <cell r="O61">
            <v>1.1487218798975847</v>
          </cell>
          <cell r="P61">
            <v>2.099279449701025</v>
          </cell>
        </row>
        <row r="62">
          <cell r="B62" t="str">
            <v>Август</v>
          </cell>
          <cell r="C62">
            <v>0.72229101798826845</v>
          </cell>
          <cell r="D62">
            <v>13.759718101933707</v>
          </cell>
          <cell r="E62">
            <v>0.58459270613355852</v>
          </cell>
          <cell r="G62">
            <v>1.5680949358421845</v>
          </cell>
          <cell r="I62">
            <v>0.56506165860721647</v>
          </cell>
          <cell r="K62">
            <v>0.86256619038904381</v>
          </cell>
          <cell r="N62" t="str">
            <v>Август</v>
          </cell>
          <cell r="O62">
            <v>1.1103471343940616</v>
          </cell>
          <cell r="P62">
            <v>2.1050179079554767</v>
          </cell>
        </row>
        <row r="63">
          <cell r="B63" t="str">
            <v>Сентябрь</v>
          </cell>
          <cell r="C63">
            <v>0.70645849055182564</v>
          </cell>
          <cell r="D63">
            <v>14.831904109885784</v>
          </cell>
          <cell r="E63">
            <v>0.56333591018084817</v>
          </cell>
          <cell r="G63">
            <v>1.6095773598624583</v>
          </cell>
          <cell r="I63">
            <v>0.56943901225061655</v>
          </cell>
          <cell r="K63">
            <v>0.85472603694002747</v>
          </cell>
          <cell r="N63" t="str">
            <v>Сентябрь</v>
          </cell>
          <cell r="O63">
            <v>1.0460057676114143</v>
          </cell>
          <cell r="P63">
            <v>2.1330583152075477</v>
          </cell>
        </row>
        <row r="64">
          <cell r="B64" t="str">
            <v>Октябрь</v>
          </cell>
          <cell r="C64">
            <v>0.71464999403095186</v>
          </cell>
          <cell r="D64">
            <v>15.107067211864001</v>
          </cell>
          <cell r="E64">
            <v>0.57220830484339158</v>
          </cell>
          <cell r="G64">
            <v>1.6864480863802942</v>
          </cell>
          <cell r="I64">
            <v>0.60087302772488627</v>
          </cell>
          <cell r="K64">
            <v>0.87471447106684841</v>
          </cell>
          <cell r="N64" t="str">
            <v>Октябрь</v>
          </cell>
          <cell r="O64">
            <v>1.0544338872284569</v>
          </cell>
          <cell r="P64">
            <v>1.9358838731571815</v>
          </cell>
        </row>
        <row r="65">
          <cell r="B65" t="str">
            <v>Ноябрь</v>
          </cell>
          <cell r="C65">
            <v>0.7207212602505797</v>
          </cell>
          <cell r="D65">
            <v>15.555385954569093</v>
          </cell>
          <cell r="E65">
            <v>0.58276463729397088</v>
          </cell>
          <cell r="G65">
            <v>1.7231107725364885</v>
          </cell>
          <cell r="I65">
            <v>0.60203270474913906</v>
          </cell>
          <cell r="K65">
            <v>0.88559720015238197</v>
          </cell>
          <cell r="N65" t="str">
            <v>Ноябрь</v>
          </cell>
          <cell r="O65">
            <v>1.0691420589209695</v>
          </cell>
          <cell r="P65">
            <v>1.7553838276640048</v>
          </cell>
        </row>
        <row r="66">
          <cell r="B66" t="str">
            <v>Декабрь</v>
          </cell>
          <cell r="C66">
            <v>0.69881558020758816</v>
          </cell>
          <cell r="D66">
            <v>16.595660944365068</v>
          </cell>
          <cell r="E66">
            <v>0.56505202579074798</v>
          </cell>
          <cell r="G66">
            <v>1.6211753968922558</v>
          </cell>
          <cell r="I66">
            <v>0.55962583813585365</v>
          </cell>
          <cell r="K66">
            <v>0.85018318972129259</v>
          </cell>
          <cell r="N66" t="str">
            <v>Декабрь</v>
          </cell>
          <cell r="O66">
            <v>0.94317488227269286</v>
          </cell>
          <cell r="P66">
            <v>1.8355042862249138</v>
          </cell>
        </row>
        <row r="82">
          <cell r="B82" t="str">
            <v>98.12</v>
          </cell>
          <cell r="C82">
            <v>0.38440000611125102</v>
          </cell>
          <cell r="E82">
            <v>0.64455818884986305</v>
          </cell>
          <cell r="G82">
            <v>0.301123060058543</v>
          </cell>
          <cell r="K82">
            <v>0.40120642102218002</v>
          </cell>
        </row>
        <row r="83">
          <cell r="B83" t="str">
            <v>98.12</v>
          </cell>
          <cell r="C83">
            <v>0.46288167402563102</v>
          </cell>
          <cell r="E83">
            <v>0.77615548574004301</v>
          </cell>
          <cell r="G83">
            <v>0.36260235148716202</v>
          </cell>
          <cell r="K83">
            <v>0.483119398647542</v>
          </cell>
        </row>
      </sheetData>
      <sheetData sheetId="14" refreshError="1">
        <row r="1">
          <cell r="A1" t="str">
            <v>Инфляция по ИПЦ нарастающим итогом к базе 1990 года</v>
          </cell>
          <cell r="G1" t="str">
            <v>Курсы</v>
          </cell>
        </row>
        <row r="2">
          <cell r="B2" t="str">
            <v>Беларусь</v>
          </cell>
          <cell r="C2" t="str">
            <v>Россия</v>
          </cell>
          <cell r="D2" t="str">
            <v>Украина</v>
          </cell>
          <cell r="E2" t="str">
            <v>Германия</v>
          </cell>
          <cell r="F2" t="str">
            <v>Польша</v>
          </cell>
          <cell r="G2" t="str">
            <v>Официальный курс RUR/BYB</v>
          </cell>
          <cell r="H2" t="str">
            <v>Внебиржевой безналичный курс RUR/BYB</v>
          </cell>
          <cell r="I2" t="str">
            <v>Средневзвешенный курс RUR/BYB</v>
          </cell>
          <cell r="J2" t="str">
            <v>Курс безналичной гривны UAH/BYB</v>
          </cell>
          <cell r="K2" t="str">
            <v>Официальный курс гривны UAH/BYB</v>
          </cell>
          <cell r="L2" t="str">
            <v>Средневзвешенный курс UAH/BYB</v>
          </cell>
          <cell r="M2" t="str">
            <v>Официальный курс DM/BYB</v>
          </cell>
          <cell r="N2" t="str">
            <v>Внебиржевой безналичный курс DM/BYB</v>
          </cell>
          <cell r="O2" t="str">
            <v>Средневзвешенный Курс DM</v>
          </cell>
          <cell r="P2" t="str">
            <v>Официальный курс PLN/BYB</v>
          </cell>
        </row>
        <row r="3">
          <cell r="A3">
            <v>90</v>
          </cell>
        </row>
        <row r="4">
          <cell r="A4">
            <v>91</v>
          </cell>
        </row>
        <row r="5">
          <cell r="A5">
            <v>92</v>
          </cell>
        </row>
        <row r="6">
          <cell r="A6">
            <v>93</v>
          </cell>
        </row>
        <row r="7">
          <cell r="A7">
            <v>94</v>
          </cell>
        </row>
        <row r="8">
          <cell r="A8" t="str">
            <v>95.12 к базе 1995</v>
          </cell>
          <cell r="B8">
            <v>1.28158558961319</v>
          </cell>
          <cell r="C8">
            <v>1.30118537723544</v>
          </cell>
          <cell r="D8">
            <v>1.41485650838222</v>
          </cell>
          <cell r="E8">
            <v>1.00408367363947</v>
          </cell>
          <cell r="F8">
            <v>1.0773978438441001</v>
          </cell>
          <cell r="G8">
            <v>2.5469939755101509</v>
          </cell>
          <cell r="H8">
            <v>2.5469939755101509</v>
          </cell>
          <cell r="I8">
            <v>2.5469939755101509</v>
          </cell>
          <cell r="J8">
            <v>7998.2106189446413</v>
          </cell>
          <cell r="K8">
            <v>7998.2106189446413</v>
          </cell>
          <cell r="L8">
            <v>7998.2106189446413</v>
          </cell>
          <cell r="M8">
            <v>15724.304753107335</v>
          </cell>
          <cell r="N8">
            <v>15724.304753107335</v>
          </cell>
          <cell r="O8">
            <v>15724.304753107335</v>
          </cell>
          <cell r="P8">
            <v>4754.7052164956594</v>
          </cell>
        </row>
        <row r="9">
          <cell r="A9" t="str">
            <v>96.1</v>
          </cell>
          <cell r="B9">
            <v>1.3533543826315286</v>
          </cell>
          <cell r="C9">
            <v>1.3545339777020931</v>
          </cell>
          <cell r="D9">
            <v>1.5478530201701488</v>
          </cell>
          <cell r="E9">
            <v>1.0060838403200265</v>
          </cell>
          <cell r="F9">
            <v>1.1139056773272904</v>
          </cell>
          <cell r="G9">
            <v>0.96584445179430534</v>
          </cell>
          <cell r="H9">
            <v>1.0286636031305203</v>
          </cell>
          <cell r="I9">
            <v>0.99725402746241276</v>
          </cell>
          <cell r="J9">
            <v>0.83888965647017077</v>
          </cell>
          <cell r="K9">
            <v>0.78655448651083337</v>
          </cell>
          <cell r="L9">
            <v>0.81272207149050202</v>
          </cell>
          <cell r="M9">
            <v>0.98320967192809194</v>
          </cell>
          <cell r="N9">
            <v>1.0492792244909612</v>
          </cell>
          <cell r="O9">
            <v>1.0162444482095265</v>
          </cell>
          <cell r="P9">
            <v>0.96322452335870323</v>
          </cell>
        </row>
        <row r="10">
          <cell r="A10" t="str">
            <v>96.2</v>
          </cell>
          <cell r="B10">
            <v>1.4074885579367897</v>
          </cell>
          <cell r="C10">
            <v>1.3924609290777517</v>
          </cell>
          <cell r="D10">
            <v>1.6623941436627399</v>
          </cell>
          <cell r="E10">
            <v>1.0110842570214182</v>
          </cell>
          <cell r="F10">
            <v>1.1307426233629168</v>
          </cell>
          <cell r="G10">
            <v>0.94621346700173814</v>
          </cell>
          <cell r="H10">
            <v>0.99332783050389928</v>
          </cell>
          <cell r="I10">
            <v>0.9697706487528186</v>
          </cell>
          <cell r="J10">
            <v>0.8007399082702189</v>
          </cell>
          <cell r="K10">
            <v>0.76439213255810912</v>
          </cell>
          <cell r="L10">
            <v>0.78256602041416401</v>
          </cell>
          <cell r="M10">
            <v>0.97287098973180131</v>
          </cell>
          <cell r="N10">
            <v>1.0198627382130165</v>
          </cell>
          <cell r="O10">
            <v>0.99636686397240892</v>
          </cell>
          <cell r="P10">
            <v>0.9506551285880448</v>
          </cell>
        </row>
        <row r="11">
          <cell r="A11" t="str">
            <v>96.3</v>
          </cell>
          <cell r="B11">
            <v>1.4356383290955255</v>
          </cell>
          <cell r="C11">
            <v>1.4314498350919287</v>
          </cell>
          <cell r="D11">
            <v>1.712265967972622</v>
          </cell>
          <cell r="E11">
            <v>1.0120843403616966</v>
          </cell>
          <cell r="F11">
            <v>1.1475795693985433</v>
          </cell>
          <cell r="G11">
            <v>0.93050867916768443</v>
          </cell>
          <cell r="H11">
            <v>0.99332783050389928</v>
          </cell>
          <cell r="I11">
            <v>0.96191825483579196</v>
          </cell>
          <cell r="J11">
            <v>0.80846800325322254</v>
          </cell>
          <cell r="K11">
            <v>0.76014887726238611</v>
          </cell>
          <cell r="L11">
            <v>0.78430844025780444</v>
          </cell>
          <cell r="M11">
            <v>0.96848401522430394</v>
          </cell>
          <cell r="N11">
            <v>1.0285247428827675</v>
          </cell>
          <cell r="O11">
            <v>0.99850437905353584</v>
          </cell>
          <cell r="P11">
            <v>0.93891955673668615</v>
          </cell>
        </row>
        <row r="12">
          <cell r="A12" t="str">
            <v>96.4</v>
          </cell>
          <cell r="B12">
            <v>1.4571729040319583</v>
          </cell>
          <cell r="C12">
            <v>1.4629417314639512</v>
          </cell>
          <cell r="D12">
            <v>1.7533603512039651</v>
          </cell>
          <cell r="E12">
            <v>1.0120843403616966</v>
          </cell>
          <cell r="F12">
            <v>1.1729183396699812</v>
          </cell>
          <cell r="G12">
            <v>0.95406586091876511</v>
          </cell>
          <cell r="H12">
            <v>1.0325898000890337</v>
          </cell>
          <cell r="I12">
            <v>0.9933278305038995</v>
          </cell>
          <cell r="J12">
            <v>0.86109199896554045</v>
          </cell>
          <cell r="K12">
            <v>0.80109497305681865</v>
          </cell>
          <cell r="L12">
            <v>0.83109348601117949</v>
          </cell>
          <cell r="M12">
            <v>0.99455212175340169</v>
          </cell>
          <cell r="N12">
            <v>1.0692314382915746</v>
          </cell>
          <cell r="O12">
            <v>1.031891780022488</v>
          </cell>
          <cell r="P12">
            <v>0.9626937707055403</v>
          </cell>
        </row>
        <row r="13">
          <cell r="A13" t="str">
            <v>96.5</v>
          </cell>
          <cell r="B13">
            <v>1.46591594145615</v>
          </cell>
          <cell r="C13">
            <v>1.4863487991673745</v>
          </cell>
          <cell r="D13">
            <v>1.7656338736623931</v>
          </cell>
          <cell r="E13">
            <v>1.0140845070422533</v>
          </cell>
          <cell r="F13">
            <v>1.1892551783976189</v>
          </cell>
          <cell r="G13">
            <v>0.97762304266984568</v>
          </cell>
          <cell r="H13">
            <v>1.1228923301348428</v>
          </cell>
          <cell r="I13">
            <v>1.0502576864023441</v>
          </cell>
          <cell r="J13">
            <v>0.96673340867065705</v>
          </cell>
          <cell r="K13">
            <v>0.84680160027282769</v>
          </cell>
          <cell r="L13">
            <v>0.90676750447174237</v>
          </cell>
          <cell r="M13">
            <v>1.0117865756167082</v>
          </cell>
          <cell r="N13">
            <v>1.156240802545319</v>
          </cell>
          <cell r="O13">
            <v>1.0840136890810135</v>
          </cell>
          <cell r="P13">
            <v>0.98207696112628973</v>
          </cell>
        </row>
        <row r="14">
          <cell r="A14" t="str">
            <v>96.6</v>
          </cell>
          <cell r="B14">
            <v>1.4996320081096413</v>
          </cell>
          <cell r="C14">
            <v>1.5041849847573829</v>
          </cell>
          <cell r="D14">
            <v>1.7673995075360553</v>
          </cell>
          <cell r="E14">
            <v>1.0150845903825316</v>
          </cell>
          <cell r="F14">
            <v>1.2010910513533564</v>
          </cell>
          <cell r="G14">
            <v>1.0051064213794396</v>
          </cell>
          <cell r="H14">
            <v>1.2524568297657861</v>
          </cell>
          <cell r="I14">
            <v>1.1287816255726129</v>
          </cell>
          <cell r="J14">
            <v>1.1063098031737919</v>
          </cell>
          <cell r="K14">
            <v>0.89562839657925841</v>
          </cell>
          <cell r="L14">
            <v>1.0009690998765253</v>
          </cell>
          <cell r="M14">
            <v>1.0612734391708012</v>
          </cell>
          <cell r="N14">
            <v>1.3116344796563622</v>
          </cell>
          <cell r="O14">
            <v>1.1864539594135817</v>
          </cell>
          <cell r="P14">
            <v>1.0100221759155479</v>
          </cell>
        </row>
        <row r="15">
          <cell r="A15" t="str">
            <v>96.7</v>
          </cell>
          <cell r="B15">
            <v>1.5296246482718341</v>
          </cell>
          <cell r="C15">
            <v>1.5147142796506845</v>
          </cell>
          <cell r="D15">
            <v>1.7691669070435911</v>
          </cell>
          <cell r="E15">
            <v>1.0170847570630885</v>
          </cell>
          <cell r="F15">
            <v>1.1999241343013822</v>
          </cell>
          <cell r="G15">
            <v>1.009032618337953</v>
          </cell>
          <cell r="H15">
            <v>1.189637678429571</v>
          </cell>
          <cell r="I15">
            <v>1.0993351483837621</v>
          </cell>
          <cell r="J15">
            <v>1.0957152287130718</v>
          </cell>
          <cell r="K15">
            <v>0.93137303316473119</v>
          </cell>
          <cell r="L15">
            <v>1.0135441309389015</v>
          </cell>
          <cell r="M15">
            <v>1.0947995267452504</v>
          </cell>
          <cell r="N15">
            <v>1.2890167466128886</v>
          </cell>
          <cell r="O15">
            <v>1.1919081366790696</v>
          </cell>
          <cell r="P15">
            <v>1.0276892526264854</v>
          </cell>
        </row>
        <row r="16">
          <cell r="A16" t="str">
            <v>96.8</v>
          </cell>
          <cell r="B16">
            <v>1.5495097686993677</v>
          </cell>
          <cell r="C16">
            <v>1.5116848510913832</v>
          </cell>
          <cell r="D16">
            <v>1.8700094207450757</v>
          </cell>
          <cell r="E16">
            <v>1.0160846737228102</v>
          </cell>
          <cell r="F16">
            <v>1.2059254219972493</v>
          </cell>
          <cell r="G16">
            <v>1.044368390964574</v>
          </cell>
          <cell r="H16">
            <v>1.2092686632221383</v>
          </cell>
          <cell r="I16">
            <v>1.1268185270933562</v>
          </cell>
          <cell r="J16">
            <v>1.1558883839234224</v>
          </cell>
          <cell r="K16">
            <v>0.99993956820589047</v>
          </cell>
          <cell r="L16">
            <v>1.0779139760646563</v>
          </cell>
          <cell r="M16">
            <v>1.2188027656238836</v>
          </cell>
          <cell r="N16">
            <v>1.3647085375624888</v>
          </cell>
          <cell r="O16">
            <v>1.2917556515931863</v>
          </cell>
          <cell r="P16">
            <v>1.0847663685684414</v>
          </cell>
        </row>
        <row r="17">
          <cell r="A17" t="str">
            <v>96.9</v>
          </cell>
          <cell r="B17">
            <v>1.5774009445359565</v>
          </cell>
          <cell r="C17">
            <v>1.5162199056446573</v>
          </cell>
          <cell r="D17">
            <v>1.9074096091599773</v>
          </cell>
          <cell r="E17">
            <v>1.0160846737228102</v>
          </cell>
          <cell r="F17">
            <v>1.2289303581647391</v>
          </cell>
          <cell r="G17">
            <v>1.0639993757571411</v>
          </cell>
          <cell r="H17">
            <v>1.3623903446041625</v>
          </cell>
          <cell r="I17">
            <v>1.2131948601806517</v>
          </cell>
          <cell r="J17">
            <v>1.3230253975030661</v>
          </cell>
          <cell r="K17">
            <v>1.0360982240894367</v>
          </cell>
          <cell r="L17">
            <v>1.1795618107962516</v>
          </cell>
          <cell r="M17">
            <v>1.2087439442907026</v>
          </cell>
          <cell r="N17">
            <v>1.5408604277599003</v>
          </cell>
          <cell r="O17">
            <v>1.3748021860253015</v>
          </cell>
          <cell r="P17">
            <v>1.1041675060800631</v>
          </cell>
        </row>
        <row r="18">
          <cell r="A18" t="str">
            <v>96.10</v>
          </cell>
          <cell r="B18">
            <v>1.5979071568149237</v>
          </cell>
          <cell r="C18">
            <v>1.5344145445123931</v>
          </cell>
          <cell r="D18">
            <v>1.9360207532973768</v>
          </cell>
          <cell r="E18">
            <v>1.0160846737228102</v>
          </cell>
          <cell r="F18">
            <v>1.2459340066363618</v>
          </cell>
          <cell r="G18">
            <v>1.0679255727156547</v>
          </cell>
          <cell r="H18">
            <v>1.421283298981864</v>
          </cell>
          <cell r="I18">
            <v>1.2446044358487593</v>
          </cell>
          <cell r="J18">
            <v>1.3833439627386046</v>
          </cell>
          <cell r="K18">
            <v>1.0429564045362316</v>
          </cell>
          <cell r="L18">
            <v>1.2131501836374181</v>
          </cell>
          <cell r="M18">
            <v>1.2049763951602206</v>
          </cell>
          <cell r="N18">
            <v>1.5973288869790292</v>
          </cell>
          <cell r="O18">
            <v>1.4011526410696249</v>
          </cell>
          <cell r="P18">
            <v>1.1046002711685434</v>
          </cell>
        </row>
        <row r="19">
          <cell r="A19" t="str">
            <v>96.11</v>
          </cell>
          <cell r="B19">
            <v>1.6602255359307059</v>
          </cell>
          <cell r="C19">
            <v>1.5543619335910541</v>
          </cell>
          <cell r="D19">
            <v>1.9592530023369452</v>
          </cell>
          <cell r="E19">
            <v>1.0150845903825316</v>
          </cell>
          <cell r="F19">
            <v>1.2622708453639995</v>
          </cell>
          <cell r="G19">
            <v>1.0836303605497084</v>
          </cell>
          <cell r="H19">
            <v>1.6293717377830761</v>
          </cell>
          <cell r="I19">
            <v>1.3565010491663922</v>
          </cell>
          <cell r="J19">
            <v>1.5277143819738954</v>
          </cell>
          <cell r="K19">
            <v>1.0159194665995015</v>
          </cell>
          <cell r="L19">
            <v>1.2718169242866983</v>
          </cell>
          <cell r="M19">
            <v>1.2457228930028923</v>
          </cell>
          <cell r="N19">
            <v>1.8701521822507803</v>
          </cell>
          <cell r="O19">
            <v>1.5579375376268361</v>
          </cell>
          <cell r="P19">
            <v>1.1283733697603278</v>
          </cell>
        </row>
        <row r="20">
          <cell r="A20" t="str">
            <v>96.12</v>
          </cell>
          <cell r="B20">
            <v>1.7830822255895782</v>
          </cell>
          <cell r="C20">
            <v>1.5745686387277378</v>
          </cell>
          <cell r="D20">
            <v>1.976886279357978</v>
          </cell>
          <cell r="E20">
            <v>1.019084923743645</v>
          </cell>
          <cell r="F20">
            <v>1.2786076840916372</v>
          </cell>
          <cell r="G20">
            <v>1.0954089514252487</v>
          </cell>
          <cell r="H20">
            <v>1.601888359073482</v>
          </cell>
          <cell r="I20">
            <v>1.3486486552493653</v>
          </cell>
          <cell r="J20">
            <v>1.4988222769197279</v>
          </cell>
          <cell r="K20">
            <v>1.0249651768243404</v>
          </cell>
          <cell r="L20">
            <v>1.261893726872034</v>
          </cell>
          <cell r="M20">
            <v>1.2373706010216492</v>
          </cell>
          <cell r="N20">
            <v>1.8129461341791004</v>
          </cell>
          <cell r="O20">
            <v>1.5251583676003746</v>
          </cell>
          <cell r="P20">
            <v>1.1365516267434375</v>
          </cell>
        </row>
        <row r="21">
          <cell r="A21" t="str">
            <v>97.1</v>
          </cell>
          <cell r="B21">
            <v>2.0202321615929919</v>
          </cell>
          <cell r="C21">
            <v>1.6107837174184756</v>
          </cell>
          <cell r="D21">
            <v>2.0203777775038536</v>
          </cell>
          <cell r="E21">
            <v>1.0260855071255932</v>
          </cell>
          <cell r="F21">
            <v>1.3041906241078929</v>
          </cell>
          <cell r="G21">
            <v>1.2720878145583534</v>
          </cell>
          <cell r="H21">
            <v>1.9395412975056376</v>
          </cell>
          <cell r="I21">
            <v>1.6058145560319954</v>
          </cell>
          <cell r="J21">
            <v>1.8283902275997663</v>
          </cell>
          <cell r="K21">
            <v>1.2032801379803708</v>
          </cell>
          <cell r="L21">
            <v>1.5158351827900687</v>
          </cell>
          <cell r="M21">
            <v>1.4198908806373727</v>
          </cell>
          <cell r="N21">
            <v>2.1547084887301358</v>
          </cell>
          <cell r="O21">
            <v>1.7872996846837541</v>
          </cell>
          <cell r="P21">
            <v>1.3078325429051514</v>
          </cell>
        </row>
        <row r="22">
          <cell r="A22" t="str">
            <v>97.2</v>
          </cell>
          <cell r="B22">
            <v>2.1535674842581289</v>
          </cell>
          <cell r="C22">
            <v>1.6349454731797526</v>
          </cell>
          <cell r="D22">
            <v>2.0446223108338999</v>
          </cell>
          <cell r="E22">
            <v>1.0290857571464285</v>
          </cell>
          <cell r="F22">
            <v>1.3302854387421557</v>
          </cell>
          <cell r="G22">
            <v>1.539069207737267</v>
          </cell>
          <cell r="H22">
            <v>2.0141390397173926</v>
          </cell>
          <cell r="I22">
            <v>1.77660412372733</v>
          </cell>
          <cell r="J22">
            <v>1.8641793281830197</v>
          </cell>
          <cell r="K22">
            <v>1.4265384643179322</v>
          </cell>
          <cell r="L22">
            <v>1.6453588962504759</v>
          </cell>
          <cell r="M22">
            <v>1.6550660487775877</v>
          </cell>
          <cell r="N22">
            <v>2.1599910179995834</v>
          </cell>
          <cell r="O22">
            <v>1.9075285333885856</v>
          </cell>
          <cell r="P22">
            <v>1.5403453020916071</v>
          </cell>
        </row>
        <row r="23">
          <cell r="A23" t="str">
            <v>97.3</v>
          </cell>
          <cell r="B23">
            <v>2.2030995363960657</v>
          </cell>
          <cell r="C23">
            <v>1.6414852550724717</v>
          </cell>
          <cell r="D23">
            <v>2.0466669331447336</v>
          </cell>
          <cell r="E23">
            <v>1.0280856738061499</v>
          </cell>
          <cell r="F23">
            <v>1.3407876927182578</v>
          </cell>
          <cell r="G23">
            <v>1.6332979347415895</v>
          </cell>
          <cell r="H23">
            <v>2.0573272062610406</v>
          </cell>
          <cell r="I23">
            <v>1.8453125705013151</v>
          </cell>
          <cell r="J23">
            <v>2.0321696606054016</v>
          </cell>
          <cell r="K23">
            <v>1.6170401482431549</v>
          </cell>
          <cell r="L23">
            <v>1.8246049044242783</v>
          </cell>
          <cell r="M23">
            <v>1.7439436397708445</v>
          </cell>
          <cell r="N23">
            <v>2.1897097540096859</v>
          </cell>
          <cell r="O23">
            <v>1.9668266968902652</v>
          </cell>
          <cell r="P23">
            <v>1.6228218171812623</v>
          </cell>
        </row>
        <row r="24">
          <cell r="A24" t="str">
            <v>97.4</v>
          </cell>
          <cell r="B24">
            <v>2.2978328164610962</v>
          </cell>
          <cell r="C24">
            <v>1.6579001076231965</v>
          </cell>
          <cell r="D24">
            <v>2.0630402686098916</v>
          </cell>
          <cell r="E24">
            <v>1.026085507125593</v>
          </cell>
          <cell r="F24">
            <v>1.3542905900339581</v>
          </cell>
          <cell r="G24">
            <v>1.7667886313310464</v>
          </cell>
          <cell r="H24">
            <v>2.320382402481441</v>
          </cell>
          <cell r="I24">
            <v>2.0435855169062433</v>
          </cell>
          <cell r="J24">
            <v>2.2986611966933972</v>
          </cell>
          <cell r="K24">
            <v>1.7493360266856302</v>
          </cell>
          <cell r="L24">
            <v>2.0239986116895134</v>
          </cell>
          <cell r="M24">
            <v>1.8835730654194491</v>
          </cell>
          <cell r="N24">
            <v>2.4743270079658966</v>
          </cell>
          <cell r="O24">
            <v>2.1789500366926728</v>
          </cell>
          <cell r="P24">
            <v>1.7422053669203041</v>
          </cell>
        </row>
        <row r="25">
          <cell r="A25" t="str">
            <v>97.5</v>
          </cell>
          <cell r="B25">
            <v>2.4127244572841509</v>
          </cell>
          <cell r="C25">
            <v>1.6728212085918051</v>
          </cell>
          <cell r="D25">
            <v>2.0795445907587706</v>
          </cell>
          <cell r="E25">
            <v>1.0300858404867066</v>
          </cell>
          <cell r="F25">
            <v>1.3622923069617809</v>
          </cell>
          <cell r="G25">
            <v>1.8060506009161805</v>
          </cell>
          <cell r="H25">
            <v>2.3714229629421153</v>
          </cell>
          <cell r="I25">
            <v>2.088736781929148</v>
          </cell>
          <cell r="J25">
            <v>2.3644703815077661</v>
          </cell>
          <cell r="K25">
            <v>1.8090653720792482</v>
          </cell>
          <cell r="L25">
            <v>2.0867678767935072</v>
          </cell>
          <cell r="M25">
            <v>1.9436685214244764</v>
          </cell>
          <cell r="N25">
            <v>2.5414127664183677</v>
          </cell>
          <cell r="O25">
            <v>2.2425406439214224</v>
          </cell>
          <cell r="P25">
            <v>1.7683343227147381</v>
          </cell>
        </row>
        <row r="26">
          <cell r="A26" t="str">
            <v>97.6</v>
          </cell>
          <cell r="B26">
            <v>2.5212970578619376</v>
          </cell>
          <cell r="C26">
            <v>1.6912222418863148</v>
          </cell>
          <cell r="D26">
            <v>2.0816241353495291</v>
          </cell>
          <cell r="E26">
            <v>1.0310859238269849</v>
          </cell>
          <cell r="F26">
            <v>1.3827967065893261</v>
          </cell>
          <cell r="G26">
            <v>1.7981982069991538</v>
          </cell>
          <cell r="H26">
            <v>2.2418584633111722</v>
          </cell>
          <cell r="I26">
            <v>2.0200283351551627</v>
          </cell>
          <cell r="J26">
            <v>2.2205785384108063</v>
          </cell>
          <cell r="K26">
            <v>1.8081878418536921</v>
          </cell>
          <cell r="L26">
            <v>2.0143831901322491</v>
          </cell>
          <cell r="M26">
            <v>1.9379494092085783</v>
          </cell>
          <cell r="N26">
            <v>2.3812515040259985</v>
          </cell>
          <cell r="O26">
            <v>2.1596004566172886</v>
          </cell>
          <cell r="P26">
            <v>1.7448891479666166</v>
          </cell>
        </row>
        <row r="27">
          <cell r="A27" t="str">
            <v>97.7</v>
          </cell>
          <cell r="B27">
            <v>2.556595216672005</v>
          </cell>
          <cell r="C27">
            <v>1.7064432420632913</v>
          </cell>
          <cell r="D27">
            <v>2.0837057594848782</v>
          </cell>
          <cell r="E27">
            <v>1.0390865905492119</v>
          </cell>
          <cell r="F27">
            <v>1.3799627651773889</v>
          </cell>
          <cell r="G27">
            <v>1.8060506009161805</v>
          </cell>
          <cell r="H27">
            <v>2.2261536754771183</v>
          </cell>
          <cell r="I27">
            <v>2.0161021381966493</v>
          </cell>
          <cell r="J27">
            <v>2.2091650155470415</v>
          </cell>
          <cell r="K27">
            <v>1.8229036948949602</v>
          </cell>
          <cell r="L27">
            <v>2.0160343552210009</v>
          </cell>
          <cell r="M27">
            <v>1.8883941352212805</v>
          </cell>
          <cell r="N27">
            <v>2.2883389412997328</v>
          </cell>
          <cell r="O27">
            <v>2.0883665382605066</v>
          </cell>
          <cell r="P27">
            <v>1.6765374143078624</v>
          </cell>
        </row>
        <row r="28">
          <cell r="A28" t="str">
            <v>97.8</v>
          </cell>
          <cell r="B28">
            <v>2.5821611688387249</v>
          </cell>
          <cell r="C28">
            <v>1.7047367988212281</v>
          </cell>
          <cell r="D28">
            <v>2.0837057594848782</v>
          </cell>
          <cell r="E28">
            <v>1.0400866738894903</v>
          </cell>
          <cell r="F28">
            <v>1.3809629797933667</v>
          </cell>
          <cell r="G28">
            <v>1.8413863735428018</v>
          </cell>
          <cell r="H28">
            <v>2.3989063416517098</v>
          </cell>
          <cell r="I28">
            <v>2.1201463575972559</v>
          </cell>
          <cell r="J28">
            <v>2.3914979391197955</v>
          </cell>
          <cell r="K28">
            <v>1.8396490869116993</v>
          </cell>
          <cell r="L28">
            <v>2.1155735130157476</v>
          </cell>
          <cell r="M28">
            <v>1.8416747846468251</v>
          </cell>
          <cell r="N28">
            <v>2.3991389665698941</v>
          </cell>
          <cell r="O28">
            <v>2.1204068756083596</v>
          </cell>
          <cell r="P28">
            <v>1.6496463610255234</v>
          </cell>
        </row>
        <row r="29">
          <cell r="A29" t="str">
            <v>97.9</v>
          </cell>
          <cell r="B29">
            <v>2.7112692272806611</v>
          </cell>
          <cell r="C29">
            <v>1.6996225884247644</v>
          </cell>
          <cell r="D29">
            <v>2.1087102285986967</v>
          </cell>
          <cell r="E29">
            <v>1.0380865072089336</v>
          </cell>
          <cell r="F29">
            <v>1.4001337599329415</v>
          </cell>
          <cell r="G29">
            <v>1.8531649644183419</v>
          </cell>
          <cell r="H29">
            <v>2.465651689946438</v>
          </cell>
          <cell r="I29">
            <v>2.1594083271823901</v>
          </cell>
          <cell r="J29">
            <v>2.4693741151337125</v>
          </cell>
          <cell r="K29">
            <v>1.8592920417222287</v>
          </cell>
          <cell r="L29">
            <v>2.1643330784279704</v>
          </cell>
          <cell r="M29">
            <v>1.9237735236225431</v>
          </cell>
          <cell r="N29">
            <v>2.551868368264135</v>
          </cell>
          <cell r="O29">
            <v>2.2378209459433389</v>
          </cell>
          <cell r="P29">
            <v>1.6835295400792141</v>
          </cell>
        </row>
        <row r="30">
          <cell r="A30" t="str">
            <v>97.10</v>
          </cell>
          <cell r="B30">
            <v>2.7980298425536425</v>
          </cell>
          <cell r="C30">
            <v>1.7030218336016141</v>
          </cell>
          <cell r="D30">
            <v>2.1276886206560852</v>
          </cell>
          <cell r="E30">
            <v>1.0370864238686552</v>
          </cell>
          <cell r="F30">
            <v>1.4229184194353499</v>
          </cell>
          <cell r="G30">
            <v>1.872795949210909</v>
          </cell>
          <cell r="H30">
            <v>2.6541091439550826</v>
          </cell>
          <cell r="I30">
            <v>2.2634525465829958</v>
          </cell>
          <cell r="J30">
            <v>2.6541186323262025</v>
          </cell>
          <cell r="K30">
            <v>1.88594259471212</v>
          </cell>
          <cell r="L30">
            <v>2.270030613519161</v>
          </cell>
          <cell r="M30">
            <v>1.9941454705209476</v>
          </cell>
          <cell r="N30">
            <v>2.8091861278935668</v>
          </cell>
          <cell r="O30">
            <v>2.4016657992072572</v>
          </cell>
          <cell r="P30">
            <v>1.7346946911356234</v>
          </cell>
        </row>
        <row r="31">
          <cell r="A31" t="str">
            <v>97.11</v>
          </cell>
          <cell r="B31">
            <v>2.8483943797196081</v>
          </cell>
          <cell r="C31">
            <v>1.7055763663520167</v>
          </cell>
          <cell r="D31">
            <v>2.1468378182419903</v>
          </cell>
          <cell r="E31">
            <v>1.0370864238686552</v>
          </cell>
          <cell r="F31">
            <v>1.4460738583043422</v>
          </cell>
          <cell r="G31">
            <v>1.9473936914226644</v>
          </cell>
          <cell r="H31">
            <v>2.6698139317891365</v>
          </cell>
          <cell r="I31">
            <v>2.3086038116059004</v>
          </cell>
          <cell r="J31">
            <v>2.6700136809487716</v>
          </cell>
          <cell r="K31">
            <v>1.9658275915833585</v>
          </cell>
          <cell r="L31">
            <v>2.3179206362660651</v>
          </cell>
          <cell r="M31">
            <v>2.1220916380042776</v>
          </cell>
          <cell r="N31">
            <v>2.8851217087505865</v>
          </cell>
          <cell r="O31">
            <v>2.503606673377432</v>
          </cell>
          <cell r="P31">
            <v>1.7740120257903904</v>
          </cell>
        </row>
        <row r="32">
          <cell r="A32" t="str">
            <v>97.12</v>
          </cell>
          <cell r="B32">
            <v>2.9139074504531588</v>
          </cell>
          <cell r="C32">
            <v>1.7081347309015449</v>
          </cell>
          <cell r="D32">
            <v>2.1768935476973783</v>
          </cell>
          <cell r="E32">
            <v>1.0390865905492119</v>
          </cell>
          <cell r="F32">
            <v>1.4696061103074483</v>
          </cell>
          <cell r="G32">
            <v>1.9788032670907718</v>
          </cell>
          <cell r="H32">
            <v>2.6933711135402172</v>
          </cell>
          <cell r="I32">
            <v>2.3360871903154945</v>
          </cell>
          <cell r="J32">
            <v>2.6904173839581778</v>
          </cell>
          <cell r="K32">
            <v>2.0087606504280164</v>
          </cell>
          <cell r="L32">
            <v>2.3495890171930971</v>
          </cell>
          <cell r="M32">
            <v>2.1322910116820433</v>
          </cell>
          <cell r="N32">
            <v>2.8558967716856145</v>
          </cell>
          <cell r="O32">
            <v>2.4940938916838289</v>
          </cell>
          <cell r="P32">
            <v>1.8162415590727121</v>
          </cell>
        </row>
        <row r="33">
          <cell r="A33" t="str">
            <v>98.01</v>
          </cell>
          <cell r="B33">
            <v>3.0275498410208326</v>
          </cell>
          <cell r="C33">
            <v>1.7337567518650678</v>
          </cell>
          <cell r="D33">
            <v>2.205193163817444</v>
          </cell>
          <cell r="E33">
            <v>1.0390865905492119</v>
          </cell>
          <cell r="F33">
            <v>1.4935213074009157</v>
          </cell>
          <cell r="G33">
            <v>2.0416224184269871</v>
          </cell>
          <cell r="H33">
            <v>2.8101372989649125</v>
          </cell>
          <cell r="I33">
            <v>2.4258798586959496</v>
          </cell>
          <cell r="J33">
            <v>2.8082443661022345</v>
          </cell>
          <cell r="K33">
            <v>2.0351836209321434</v>
          </cell>
          <cell r="L33">
            <v>2.421713993517189</v>
          </cell>
          <cell r="M33">
            <v>2.1360224898568352</v>
          </cell>
          <cell r="N33">
            <v>2.9473866934231405</v>
          </cell>
          <cell r="O33">
            <v>2.5417045916399879</v>
          </cell>
          <cell r="P33">
            <v>1.8506743596424948</v>
          </cell>
        </row>
        <row r="34">
          <cell r="A34" t="str">
            <v>98.02</v>
          </cell>
          <cell r="B34">
            <v>3.121403886092478</v>
          </cell>
          <cell r="C34">
            <v>1.7491871869566669</v>
          </cell>
          <cell r="D34">
            <v>2.2096035501450788</v>
          </cell>
          <cell r="E34">
            <v>1.0410867572297686</v>
          </cell>
          <cell r="F34">
            <v>1.517825681327555</v>
          </cell>
          <cell r="G34">
            <v>2.0867736834498913</v>
          </cell>
          <cell r="H34">
            <v>2.8273291372578275</v>
          </cell>
          <cell r="I34">
            <v>2.4570514103538597</v>
          </cell>
          <cell r="J34">
            <v>2.7835044332508709</v>
          </cell>
          <cell r="K34">
            <v>2.0566416560753544</v>
          </cell>
          <cell r="L34">
            <v>2.4200730446631122</v>
          </cell>
          <cell r="M34">
            <v>2.2069205751778855</v>
          </cell>
          <cell r="N34">
            <v>2.986895255521913</v>
          </cell>
          <cell r="O34">
            <v>2.5969079153498993</v>
          </cell>
          <cell r="P34">
            <v>1.9129272054257997</v>
          </cell>
        </row>
        <row r="35">
          <cell r="A35" t="str">
            <v>98.03</v>
          </cell>
          <cell r="B35">
            <v>3.2244102143335294</v>
          </cell>
          <cell r="C35">
            <v>1.7610816598279722</v>
          </cell>
          <cell r="D35">
            <v>2.214022757245369</v>
          </cell>
          <cell r="E35">
            <v>1.0400866738894903</v>
          </cell>
          <cell r="F35">
            <v>1.5269943137261277</v>
          </cell>
          <cell r="G35">
            <v>2.1515559332653633</v>
          </cell>
          <cell r="H35">
            <v>3.5376395127496401</v>
          </cell>
          <cell r="I35">
            <v>2.8445977230075017</v>
          </cell>
          <cell r="J35">
            <v>3.3801552997007516</v>
          </cell>
          <cell r="K35">
            <v>2.0488974376770033</v>
          </cell>
          <cell r="L35">
            <v>2.7145263686888774</v>
          </cell>
          <cell r="M35">
            <v>2.2672461390036913</v>
          </cell>
          <cell r="N35">
            <v>3.7403746578785668</v>
          </cell>
          <cell r="O35">
            <v>3.0038103984411291</v>
          </cell>
          <cell r="P35">
            <v>2.0218930900642018</v>
          </cell>
        </row>
        <row r="36">
          <cell r="A36" t="str">
            <v>98.04</v>
          </cell>
          <cell r="B36">
            <v>3.3469378024782035</v>
          </cell>
          <cell r="C36">
            <v>1.7679498783013012</v>
          </cell>
          <cell r="D36">
            <v>2.2428050530895587</v>
          </cell>
          <cell r="E36">
            <v>1.0410867572297686</v>
          </cell>
          <cell r="F36">
            <v>1.5376632696298909</v>
          </cell>
          <cell r="G36">
            <v>2.1908179028504975</v>
          </cell>
          <cell r="H36">
            <v>4.2398952183767982</v>
          </cell>
          <cell r="I36">
            <v>3.2153565606136478</v>
          </cell>
          <cell r="J36">
            <v>4.0671500774355565</v>
          </cell>
          <cell r="K36">
            <v>2.1043811696021653</v>
          </cell>
          <cell r="L36">
            <v>3.0857656235188609</v>
          </cell>
          <cell r="M36">
            <v>2.3422488503170129</v>
          </cell>
          <cell r="N36">
            <v>4.5268783671644099</v>
          </cell>
          <cell r="O36">
            <v>3.4345636087407114</v>
          </cell>
          <cell r="P36">
            <v>2.104655981722281</v>
          </cell>
        </row>
        <row r="37">
          <cell r="A37" t="str">
            <v>98.05</v>
          </cell>
          <cell r="B37">
            <v>3.4607336877624624</v>
          </cell>
          <cell r="C37">
            <v>1.7764360377171473</v>
          </cell>
          <cell r="D37">
            <v>2.2428050530895587</v>
          </cell>
          <cell r="E37">
            <v>1.0440870072506037</v>
          </cell>
          <cell r="F37">
            <v>1.5438312597617541</v>
          </cell>
          <cell r="G37">
            <v>2.249710857228199</v>
          </cell>
          <cell r="H37">
            <v>4.060838624177884</v>
          </cell>
          <cell r="I37">
            <v>3.155274740703041</v>
          </cell>
          <cell r="J37">
            <v>3.8952304415374894</v>
          </cell>
          <cell r="K37">
            <v>2.1577584766914635</v>
          </cell>
          <cell r="L37">
            <v>3.0264944591144762</v>
          </cell>
          <cell r="M37">
            <v>2.4668802213550696</v>
          </cell>
          <cell r="N37">
            <v>4.4532634387249832</v>
          </cell>
          <cell r="O37">
            <v>3.4600718300400262</v>
          </cell>
          <cell r="P37">
            <v>2.1669125285171522</v>
          </cell>
        </row>
        <row r="38">
          <cell r="A38" t="str">
            <v>98.06</v>
          </cell>
          <cell r="B38">
            <v>3.5541734973320493</v>
          </cell>
          <cell r="C38">
            <v>1.7782124737548644</v>
          </cell>
          <cell r="D38">
            <v>2.2428050530895587</v>
          </cell>
          <cell r="E38">
            <v>1.045087090590882</v>
          </cell>
          <cell r="F38">
            <v>1.549999249893617</v>
          </cell>
          <cell r="G38">
            <v>2.3125300085644138</v>
          </cell>
          <cell r="H38">
            <v>4.1237774022988223</v>
          </cell>
          <cell r="I38">
            <v>3.2181537054316181</v>
          </cell>
          <cell r="J38">
            <v>4.0781734823288813</v>
          </cell>
          <cell r="K38">
            <v>2.2954254841609258</v>
          </cell>
          <cell r="L38">
            <v>3.1867994832449038</v>
          </cell>
          <cell r="M38">
            <v>2.5398928109751693</v>
          </cell>
          <cell r="N38">
            <v>4.5125069757875522</v>
          </cell>
          <cell r="O38">
            <v>3.526199893381361</v>
          </cell>
          <cell r="P38">
            <v>2.2087347797303636</v>
          </cell>
        </row>
        <row r="39">
          <cell r="A39" t="str">
            <v>98.07</v>
          </cell>
          <cell r="B39">
            <v>3.6536903552573468</v>
          </cell>
          <cell r="C39">
            <v>1.7817688987023741</v>
          </cell>
          <cell r="D39">
            <v>2.2226198076117525</v>
          </cell>
          <cell r="E39">
            <v>1.048087340611717</v>
          </cell>
          <cell r="F39">
            <v>1.5438312597617541</v>
          </cell>
          <cell r="G39">
            <v>2.481356477780492</v>
          </cell>
          <cell r="H39">
            <v>4.366476743539387</v>
          </cell>
          <cell r="I39">
            <v>3.4239166106599397</v>
          </cell>
          <cell r="J39">
            <v>4.1098726812834458</v>
          </cell>
          <cell r="K39">
            <v>2.3462214093883653</v>
          </cell>
          <cell r="L39">
            <v>3.2280470453359054</v>
          </cell>
          <cell r="M39">
            <v>2.7255960414739899</v>
          </cell>
          <cell r="N39">
            <v>4.7744226807598924</v>
          </cell>
          <cell r="O39">
            <v>3.7500093611169407</v>
          </cell>
          <cell r="P39">
            <v>2.3993954644717492</v>
          </cell>
        </row>
        <row r="40">
          <cell r="A40" t="str">
            <v>98.08</v>
          </cell>
          <cell r="B40">
            <v>3.7925305887571259</v>
          </cell>
          <cell r="C40">
            <v>1.8473379941746213</v>
          </cell>
          <cell r="D40">
            <v>2.2270650472269762</v>
          </cell>
          <cell r="E40">
            <v>1.0460871739311604</v>
          </cell>
          <cell r="F40">
            <v>1.5346626257819573</v>
          </cell>
          <cell r="G40">
            <v>2.5677328108677875</v>
          </cell>
          <cell r="H40">
            <v>5.4805008312609447</v>
          </cell>
          <cell r="I40">
            <v>4.0241168210643661</v>
          </cell>
          <cell r="J40">
            <v>5.3942963092868119</v>
          </cell>
          <cell r="K40">
            <v>2.5693957002007966</v>
          </cell>
          <cell r="L40">
            <v>3.9818460047438045</v>
          </cell>
          <cell r="M40">
            <v>3.1216302584252604</v>
          </cell>
          <cell r="N40">
            <v>6.5536805330006054</v>
          </cell>
          <cell r="O40">
            <v>4.8376553957129333</v>
          </cell>
          <cell r="P40">
            <v>2.6321133953949198</v>
          </cell>
        </row>
        <row r="41">
          <cell r="A41" t="str">
            <v>98.09</v>
          </cell>
          <cell r="B41">
            <v>4.4600159723783799</v>
          </cell>
          <cell r="C41">
            <v>2.5563463163388409</v>
          </cell>
          <cell r="D41">
            <v>2.3116935190216013</v>
          </cell>
          <cell r="E41">
            <v>1.0440870072506039</v>
          </cell>
          <cell r="F41">
            <v>1.5469986060456835</v>
          </cell>
          <cell r="G41">
            <v>1.4409142837744311</v>
          </cell>
          <cell r="H41">
            <v>3.9636725084824467</v>
          </cell>
          <cell r="I41">
            <v>2.702293396128439</v>
          </cell>
          <cell r="J41">
            <v>6.6149987045473333</v>
          </cell>
          <cell r="K41">
            <v>2.3162971708207936</v>
          </cell>
          <cell r="L41">
            <v>4.4656479376840634</v>
          </cell>
          <cell r="M41">
            <v>3.762200678431241</v>
          </cell>
          <cell r="N41">
            <v>10.744283128943648</v>
          </cell>
          <cell r="O41">
            <v>7.2532419036874449</v>
          </cell>
          <cell r="P41">
            <v>3.0084580005485009</v>
          </cell>
        </row>
        <row r="42">
          <cell r="A42" t="str">
            <v>98.10</v>
          </cell>
          <cell r="B42">
            <v>5.3966193265778397</v>
          </cell>
          <cell r="C42">
            <v>2.6708706313108208</v>
          </cell>
          <cell r="D42">
            <v>2.4550185172009407</v>
          </cell>
          <cell r="E42">
            <v>1.0420868405700472</v>
          </cell>
          <cell r="F42">
            <v>1.5565006448974728</v>
          </cell>
          <cell r="G42">
            <v>1.3741689354797026</v>
          </cell>
          <cell r="H42">
            <v>5.784269110432092</v>
          </cell>
          <cell r="I42">
            <v>3.5792190229558978</v>
          </cell>
          <cell r="J42">
            <v>8.5127403481218771</v>
          </cell>
          <cell r="K42">
            <v>2.0130320932469918</v>
          </cell>
          <cell r="L42">
            <v>5.2628862206844342</v>
          </cell>
          <cell r="M42">
            <v>4.1755240775923808</v>
          </cell>
          <cell r="N42">
            <v>17.657518928345162</v>
          </cell>
          <cell r="O42">
            <v>10.916521502968772</v>
          </cell>
          <cell r="P42">
            <v>3.314666730728018</v>
          </cell>
        </row>
        <row r="43">
          <cell r="A43" t="str">
            <v>98.11</v>
          </cell>
          <cell r="B43">
            <v>6.7457741582223001</v>
          </cell>
          <cell r="C43">
            <v>2.8231102572955376</v>
          </cell>
          <cell r="D43">
            <v>2.5286690727169692</v>
          </cell>
          <cell r="E43">
            <v>1.0420868405700472</v>
          </cell>
          <cell r="F43">
            <v>1.5641689569533024</v>
          </cell>
          <cell r="G43">
            <v>1.6077776545112521</v>
          </cell>
          <cell r="H43">
            <v>8.4290772888066599</v>
          </cell>
          <cell r="I43">
            <v>5.0184274716589563</v>
          </cell>
          <cell r="J43">
            <v>12.844149036468259</v>
          </cell>
          <cell r="K43">
            <v>2.4506152476979004</v>
          </cell>
          <cell r="L43">
            <v>7.6473821420830799</v>
          </cell>
          <cell r="M43">
            <v>4.9731897287571094</v>
          </cell>
          <cell r="N43">
            <v>26.065450348762312</v>
          </cell>
          <cell r="O43">
            <v>15.519320038759711</v>
          </cell>
          <cell r="P43">
            <v>4.095457362641131</v>
          </cell>
        </row>
        <row r="44">
          <cell r="A44" t="str">
            <v>98.12</v>
          </cell>
          <cell r="B44">
            <v>8.2096071505565398</v>
          </cell>
          <cell r="C44">
            <v>3.1505910471418201</v>
          </cell>
          <cell r="D44">
            <v>2.6121151521166288</v>
          </cell>
          <cell r="E44">
            <v>1.0430869239103255</v>
          </cell>
          <cell r="F44">
            <v>1.5703369470851656</v>
          </cell>
          <cell r="G44">
            <v>3.846256211908718</v>
          </cell>
          <cell r="H44">
            <v>7.7514666268676917</v>
          </cell>
          <cell r="I44">
            <v>5.7988614193882047</v>
          </cell>
          <cell r="J44">
            <v>14.357462950542567</v>
          </cell>
          <cell r="K44">
            <v>6.6796190479726816</v>
          </cell>
          <cell r="L44">
            <v>10.518540999257624</v>
          </cell>
          <cell r="M44">
            <v>14.980667750677565</v>
          </cell>
          <cell r="N44">
            <v>29.329865947762666</v>
          </cell>
          <cell r="O44">
            <v>22.155266849220116</v>
          </cell>
          <cell r="P44">
            <v>13.273841228981555</v>
          </cell>
        </row>
        <row r="45">
          <cell r="A45" t="str">
            <v>99.01</v>
          </cell>
          <cell r="B45">
            <v>9.5724019375489249</v>
          </cell>
          <cell r="C45">
            <v>3.4177611679394464</v>
          </cell>
          <cell r="D45">
            <v>2.651296879398378</v>
          </cell>
          <cell r="E45">
            <v>1.0410867572297686</v>
          </cell>
          <cell r="F45">
            <v>1.5945088003046293</v>
          </cell>
          <cell r="G45">
            <v>3.6347977612101361</v>
          </cell>
          <cell r="H45">
            <v>7.4133330222024112</v>
          </cell>
          <cell r="I45">
            <v>5.5240653917062739</v>
          </cell>
          <cell r="J45">
            <v>15.093606911763837</v>
          </cell>
          <cell r="K45">
            <v>6.7282299208945684</v>
          </cell>
          <cell r="L45">
            <v>10.910918416329205</v>
          </cell>
          <cell r="M45">
            <v>15.288340719928014</v>
          </cell>
          <cell r="N45">
            <v>30.025478282116875</v>
          </cell>
          <cell r="O45">
            <v>22.656909501022444</v>
          </cell>
          <cell r="P45">
            <v>13.196957933450237</v>
          </cell>
        </row>
        <row r="46">
          <cell r="A46" t="str">
            <v>99.02</v>
          </cell>
          <cell r="B46">
            <v>10.883821002993127</v>
          </cell>
          <cell r="C46">
            <v>3.5568640474745816</v>
          </cell>
          <cell r="D46">
            <v>2.677809848192362</v>
          </cell>
          <cell r="E46">
            <v>1.0430869239103255</v>
          </cell>
          <cell r="F46">
            <v>1.6045109464644074</v>
          </cell>
          <cell r="G46">
            <v>3.7500716891514823</v>
          </cell>
          <cell r="H46">
            <v>6.9189343764467681</v>
          </cell>
          <cell r="I46">
            <v>5.334503032799125</v>
          </cell>
          <cell r="J46">
            <v>14.542205044825128</v>
          </cell>
          <cell r="K46">
            <v>6.9669708206999754</v>
          </cell>
          <cell r="L46">
            <v>10.754587932762552</v>
          </cell>
          <cell r="M46">
            <v>15.537880511820347</v>
          </cell>
          <cell r="N46">
            <v>28.588479727125918</v>
          </cell>
          <cell r="O46">
            <v>22.063180119473131</v>
          </cell>
          <cell r="P46">
            <v>12.578968658293752</v>
          </cell>
        </row>
        <row r="47">
          <cell r="A47" t="str">
            <v>99.03</v>
          </cell>
          <cell r="B47">
            <v>12.200763344355295</v>
          </cell>
          <cell r="C47">
            <v>3.6557448679943754</v>
          </cell>
          <cell r="D47">
            <v>2.7045879466742857</v>
          </cell>
          <cell r="E47">
            <v>1.0440870072506039</v>
          </cell>
          <cell r="F47">
            <v>1.6141380121431939</v>
          </cell>
          <cell r="G47">
            <v>3.8881128480158562</v>
          </cell>
          <cell r="H47">
            <v>6.7454228651753354</v>
          </cell>
          <cell r="I47">
            <v>5.3167678565955967</v>
          </cell>
          <cell r="J47">
            <v>13.326440982541003</v>
          </cell>
          <cell r="K47">
            <v>7.7508161454467794</v>
          </cell>
          <cell r="L47">
            <v>10.538628563993891</v>
          </cell>
          <cell r="M47">
            <v>16.189515591758912</v>
          </cell>
          <cell r="N47">
            <v>28.024865688368322</v>
          </cell>
          <cell r="O47">
            <v>22.107190640063617</v>
          </cell>
          <cell r="P47">
            <v>12.385107337163527</v>
          </cell>
        </row>
        <row r="48">
          <cell r="A48" t="str">
            <v>99.4</v>
          </cell>
          <cell r="B48">
            <v>13.103619831837587</v>
          </cell>
          <cell r="C48">
            <v>3.7654172140342066</v>
          </cell>
          <cell r="D48">
            <v>2.7667934694477943</v>
          </cell>
          <cell r="E48">
            <v>1.048087340611717</v>
          </cell>
          <cell r="F48">
            <v>1.6239863221623712</v>
          </cell>
          <cell r="G48">
            <v>3.8194044012418704</v>
          </cell>
          <cell r="H48">
            <v>7.7533752297331642</v>
          </cell>
          <cell r="I48">
            <v>5.7863898154875173</v>
          </cell>
          <cell r="J48">
            <v>15.508806069310824</v>
          </cell>
          <cell r="K48">
            <v>7.6395425065791098</v>
          </cell>
          <cell r="L48">
            <v>11.574174287944967</v>
          </cell>
          <cell r="M48">
            <v>16.390934025512649</v>
          </cell>
          <cell r="N48">
            <v>33.26805147228189</v>
          </cell>
          <cell r="O48">
            <v>24.82949274889727</v>
          </cell>
          <cell r="P48">
            <v>12.638578035574611</v>
          </cell>
        </row>
        <row r="49">
          <cell r="A49" t="str">
            <v>99.5</v>
          </cell>
          <cell r="B49">
            <v>14.269841996871133</v>
          </cell>
          <cell r="C49">
            <v>3.8490094761857661</v>
          </cell>
          <cell r="D49">
            <v>2.8331965127145415</v>
          </cell>
          <cell r="E49">
            <v>1.048087340611717</v>
          </cell>
          <cell r="F49">
            <v>1.6348194631834663</v>
          </cell>
          <cell r="G49">
            <v>3.9764522795824084</v>
          </cell>
          <cell r="H49">
            <v>8.5637147985916275</v>
          </cell>
          <cell r="I49">
            <v>6.2700835390870182</v>
          </cell>
          <cell r="J49">
            <v>16.979844240451275</v>
          </cell>
          <cell r="K49">
            <v>7.7584003418239433</v>
          </cell>
          <cell r="L49">
            <v>12.369122291137611</v>
          </cell>
          <cell r="M49">
            <v>16.730685531948453</v>
          </cell>
          <cell r="N49">
            <v>36.026855110609588</v>
          </cell>
          <cell r="O49">
            <v>26.378770321279021</v>
          </cell>
          <cell r="P49">
            <v>13.216301131289821</v>
          </cell>
        </row>
        <row r="50">
          <cell r="A50" t="str">
            <v>99.6</v>
          </cell>
          <cell r="B50">
            <v>15.283000778648983</v>
          </cell>
          <cell r="C50">
            <v>3.9221406562332954</v>
          </cell>
          <cell r="D50">
            <v>2.8360297092272559</v>
          </cell>
          <cell r="E50">
            <v>1.0490874239519956</v>
          </cell>
          <cell r="F50">
            <v>1.6387587871911373</v>
          </cell>
          <cell r="G50">
            <v>4.1189732291764454</v>
          </cell>
          <cell r="H50">
            <v>7.9926231454562258</v>
          </cell>
          <cell r="I50">
            <v>6.055798187316336</v>
          </cell>
          <cell r="J50">
            <v>15.650776652738564</v>
          </cell>
          <cell r="K50">
            <v>8.0717491793831506</v>
          </cell>
          <cell r="L50">
            <v>11.861262916060856</v>
          </cell>
          <cell r="M50">
            <v>16.833693107333858</v>
          </cell>
          <cell r="N50">
            <v>32.6502313342612</v>
          </cell>
          <cell r="O50">
            <v>24.741962220797525</v>
          </cell>
          <cell r="P50">
            <v>13.594137273559292</v>
          </cell>
        </row>
        <row r="51">
          <cell r="A51" t="str">
            <v>99.7</v>
          </cell>
          <cell r="B51">
            <v>16.199980825367923</v>
          </cell>
          <cell r="C51">
            <v>4.0319605946078276</v>
          </cell>
          <cell r="D51">
            <v>2.8068186032222151</v>
          </cell>
          <cell r="E51">
            <v>1.0540878406533873</v>
          </cell>
          <cell r="F51">
            <v>1.6338346321815485</v>
          </cell>
          <cell r="G51">
            <v>4.257960601507822</v>
          </cell>
          <cell r="H51">
            <v>7.7017429521288721</v>
          </cell>
          <cell r="I51">
            <v>5.9798517768183475</v>
          </cell>
          <cell r="J51">
            <v>14.891946348099072</v>
          </cell>
          <cell r="K51">
            <v>8.2881496785023359</v>
          </cell>
          <cell r="L51">
            <v>11.590048013300704</v>
          </cell>
          <cell r="M51">
            <v>17.344781154427746</v>
          </cell>
          <cell r="N51">
            <v>31.373866780374751</v>
          </cell>
          <cell r="O51">
            <v>24.359323967401249</v>
          </cell>
          <cell r="P51">
            <v>14.277628723389061</v>
          </cell>
        </row>
        <row r="52">
          <cell r="A52" t="str">
            <v>99.8</v>
          </cell>
          <cell r="B52">
            <v>17.350179463969045</v>
          </cell>
          <cell r="C52">
            <v>4.0803441217431216</v>
          </cell>
          <cell r="D52">
            <v>2.8337640618131479</v>
          </cell>
          <cell r="E52">
            <v>1.0530877573131088</v>
          </cell>
          <cell r="F52">
            <v>1.643682942200726</v>
          </cell>
          <cell r="G52">
            <v>4.3541083302864303</v>
          </cell>
          <cell r="H52">
            <v>8.7191468186904206</v>
          </cell>
          <cell r="I52">
            <v>6.5366275744884259</v>
          </cell>
          <cell r="J52">
            <v>15.378991380217348</v>
          </cell>
          <cell r="K52">
            <v>7.6797693093269492</v>
          </cell>
          <cell r="L52">
            <v>11.529380344772148</v>
          </cell>
          <cell r="M52">
            <v>18.474519514409089</v>
          </cell>
          <cell r="N52">
            <v>36.995834760387432</v>
          </cell>
          <cell r="O52">
            <v>27.73517713739826</v>
          </cell>
          <cell r="P52">
            <v>14.57515059689374</v>
          </cell>
        </row>
        <row r="53">
          <cell r="A53" t="str">
            <v>99.9</v>
          </cell>
          <cell r="B53">
            <v>19.449551179109299</v>
          </cell>
          <cell r="C53">
            <v>4.141549283569268</v>
          </cell>
          <cell r="D53">
            <v>2.8734367586785319</v>
          </cell>
          <cell r="E53">
            <v>1.0510875906325521</v>
          </cell>
          <cell r="F53">
            <v>1.666334055244834</v>
          </cell>
          <cell r="G53">
            <v>4.3881794672985297</v>
          </cell>
          <cell r="H53">
            <v>9.5185234147955597</v>
          </cell>
          <cell r="I53">
            <v>6.9533514410470447</v>
          </cell>
          <cell r="J53">
            <v>17.360811919723727</v>
          </cell>
          <cell r="K53">
            <v>7.9938307470883077</v>
          </cell>
          <cell r="L53">
            <v>12.677321333406017</v>
          </cell>
          <cell r="M53">
            <v>19.033526320170932</v>
          </cell>
          <cell r="N53">
            <v>41.336560788950671</v>
          </cell>
          <cell r="O53">
            <v>30.185043554560799</v>
          </cell>
          <cell r="P53">
            <v>14.684816320165245</v>
          </cell>
        </row>
        <row r="54">
          <cell r="A54" t="str">
            <v>99.10</v>
          </cell>
          <cell r="B54">
            <v>22.211387446542822</v>
          </cell>
          <cell r="C54">
            <v>4.1995309735392379</v>
          </cell>
          <cell r="D54">
            <v>2.9050445630239956</v>
          </cell>
          <cell r="E54">
            <v>1.0500875072922737</v>
          </cell>
          <cell r="F54">
            <v>1.6850458442812712</v>
          </cell>
          <cell r="G54">
            <v>4.5194659585458608</v>
          </cell>
          <cell r="H54">
            <v>11.087944611207257</v>
          </cell>
          <cell r="I54">
            <v>7.8037052848765596</v>
          </cell>
          <cell r="J54">
            <v>20.309963641058033</v>
          </cell>
          <cell r="K54">
            <v>8.2783773290396887</v>
          </cell>
          <cell r="L54">
            <v>14.294170485048863</v>
          </cell>
          <cell r="M54">
            <v>20.148781972101489</v>
          </cell>
          <cell r="N54">
            <v>49.432517146745901</v>
          </cell>
          <cell r="O54">
            <v>34.790649559423692</v>
          </cell>
          <cell r="P54">
            <v>15.138380008988353</v>
          </cell>
        </row>
        <row r="55">
          <cell r="A55" t="str">
            <v>99.11</v>
          </cell>
          <cell r="B55">
            <v>25.387615851398447</v>
          </cell>
          <cell r="C55">
            <v>4.2499253452217092</v>
          </cell>
          <cell r="D55">
            <v>2.9892908553516917</v>
          </cell>
          <cell r="E55">
            <v>1.0520876739728304</v>
          </cell>
          <cell r="F55">
            <v>1.6998183093100374</v>
          </cell>
          <cell r="G55">
            <v>4.5765333411091378</v>
          </cell>
          <cell r="H55">
            <v>13.146526094011197</v>
          </cell>
          <cell r="I55">
            <v>8.8615297175601668</v>
          </cell>
          <cell r="J55">
            <v>23.792889521643826</v>
          </cell>
          <cell r="K55">
            <v>8.2827167723595654</v>
          </cell>
          <cell r="L55">
            <v>16.037803147001696</v>
          </cell>
          <cell r="M55">
            <v>20.353811983210335</v>
          </cell>
          <cell r="N55">
            <v>58.468255425191131</v>
          </cell>
          <cell r="O55">
            <v>39.411033704200733</v>
          </cell>
          <cell r="P55">
            <v>15.164602131526275</v>
          </cell>
        </row>
        <row r="56">
          <cell r="A56" t="str">
            <v>99.12</v>
          </cell>
          <cell r="B56">
            <v>28.840331607188634</v>
          </cell>
          <cell r="C56">
            <v>4.3051743747095914</v>
          </cell>
          <cell r="D56">
            <v>3.111851780421111</v>
          </cell>
          <cell r="E56">
            <v>1.0550879239936655</v>
          </cell>
          <cell r="F56">
            <v>1.7155756053407214</v>
          </cell>
          <cell r="G56">
            <v>4.6465911149836012</v>
          </cell>
          <cell r="H56">
            <v>13.436353249583814</v>
          </cell>
          <cell r="I56">
            <v>9.041472182283707</v>
          </cell>
          <cell r="J56">
            <v>22.615833442284647</v>
          </cell>
          <cell r="K56">
            <v>7.8210604305244686</v>
          </cell>
          <cell r="L56">
            <v>15.218446936404558</v>
          </cell>
          <cell r="M56">
            <v>20.417452693892592</v>
          </cell>
          <cell r="N56">
            <v>59.040294285238751</v>
          </cell>
          <cell r="O56">
            <v>39.728873489565672</v>
          </cell>
          <cell r="P56">
            <v>15.994616566992145</v>
          </cell>
        </row>
        <row r="57">
          <cell r="A57" t="str">
            <v>2000.01</v>
          </cell>
          <cell r="B57">
            <v>32.90681836380223</v>
          </cell>
          <cell r="C57">
            <v>4.404193385327912</v>
          </cell>
          <cell r="D57">
            <v>3.2549969623204822</v>
          </cell>
          <cell r="E57">
            <v>1.0580881740145005</v>
          </cell>
          <cell r="F57">
            <v>1.7464559662368544</v>
          </cell>
          <cell r="G57">
            <v>4.6920420278322821</v>
          </cell>
          <cell r="H57">
            <v>13.728001327910333</v>
          </cell>
          <cell r="I57">
            <v>9.2100216778713087</v>
          </cell>
          <cell r="J57">
            <v>22.789105847881011</v>
          </cell>
          <cell r="K57">
            <v>7.7890029189888308</v>
          </cell>
          <cell r="L57">
            <v>15.28905438343492</v>
          </cell>
          <cell r="M57">
            <v>21.677400543425684</v>
          </cell>
          <cell r="N57">
            <v>63.423852915332255</v>
          </cell>
          <cell r="O57">
            <v>42.550626729378969</v>
          </cell>
          <cell r="P57">
            <v>17.181025295146011</v>
          </cell>
        </row>
        <row r="58">
          <cell r="A58" t="str">
            <v>2000.02</v>
          </cell>
          <cell r="B58">
            <v>35.967152471635835</v>
          </cell>
          <cell r="C58">
            <v>4.4482353191811912</v>
          </cell>
          <cell r="D58">
            <v>3.362411862077058</v>
          </cell>
          <cell r="E58">
            <v>1.0620885073756139</v>
          </cell>
          <cell r="F58">
            <v>1.7621740699329862</v>
          </cell>
          <cell r="G58">
            <v>5.2995186116700346</v>
          </cell>
          <cell r="H58">
            <v>13.500145563492726</v>
          </cell>
          <cell r="I58">
            <v>9.3998320875813803</v>
          </cell>
          <cell r="J58">
            <v>22.294585063970082</v>
          </cell>
          <cell r="K58">
            <v>8.751799595811363</v>
          </cell>
          <cell r="L58">
            <v>15.523192329890723</v>
          </cell>
          <cell r="M58">
            <v>24.311824134828917</v>
          </cell>
          <cell r="N58">
            <v>61.935816689731752</v>
          </cell>
          <cell r="O58">
            <v>43.123820412280331</v>
          </cell>
          <cell r="P58">
            <v>19.681903688093847</v>
          </cell>
        </row>
        <row r="59">
          <cell r="A59" t="str">
            <v>2000.03</v>
          </cell>
          <cell r="B59">
            <v>38.053247314990713</v>
          </cell>
          <cell r="C59">
            <v>4.4749247310962783</v>
          </cell>
          <cell r="D59">
            <v>3.4296600993185993</v>
          </cell>
          <cell r="E59">
            <v>1.0640886740561706</v>
          </cell>
          <cell r="F59">
            <v>1.7780336365623832</v>
          </cell>
          <cell r="G59">
            <v>5.8534770794984654</v>
          </cell>
          <cell r="H59">
            <v>14.860131520808867</v>
          </cell>
          <cell r="I59">
            <v>10.356804300153666</v>
          </cell>
          <cell r="J59">
            <v>24.631021566869066</v>
          </cell>
          <cell r="K59">
            <v>9.7022775326319994</v>
          </cell>
          <cell r="L59">
            <v>17.166649549750534</v>
          </cell>
          <cell r="M59">
            <v>26.062633694441377</v>
          </cell>
          <cell r="N59">
            <v>66.164804135740724</v>
          </cell>
          <cell r="O59">
            <v>46.113718915091056</v>
          </cell>
          <cell r="P59">
            <v>21.818677944450766</v>
          </cell>
        </row>
        <row r="60">
          <cell r="A60" t="str">
            <v>2000.04</v>
          </cell>
          <cell r="B60">
            <v>39.99396292805524</v>
          </cell>
          <cell r="C60">
            <v>4.5151990536761444</v>
          </cell>
          <cell r="D60">
            <v>3.4879643210070159</v>
          </cell>
          <cell r="E60">
            <v>1.0640886740561706</v>
          </cell>
          <cell r="F60">
            <v>1.7851457711086327</v>
          </cell>
          <cell r="G60">
            <v>6.269864393819736</v>
          </cell>
          <cell r="H60">
            <v>14.186632703556633</v>
          </cell>
          <cell r="I60">
            <v>10.228248548688184</v>
          </cell>
          <cell r="J60">
            <v>23.812676718392993</v>
          </cell>
          <cell r="K60">
            <v>10.524150233392726</v>
          </cell>
          <cell r="L60">
            <v>17.168413475892859</v>
          </cell>
          <cell r="M60">
            <v>27.545937729789813</v>
          </cell>
          <cell r="N60">
            <v>62.327360928694219</v>
          </cell>
          <cell r="O60">
            <v>44.936649329242016</v>
          </cell>
          <cell r="P60">
            <v>22.670590028646568</v>
          </cell>
        </row>
        <row r="61">
          <cell r="A61" t="str">
            <v>2000.05</v>
          </cell>
          <cell r="B61">
            <v>41.873679185673836</v>
          </cell>
          <cell r="C61">
            <v>4.5964726366423152</v>
          </cell>
          <cell r="D61">
            <v>3.5612115717481627</v>
          </cell>
          <cell r="E61">
            <v>1.0630885907158922</v>
          </cell>
          <cell r="F61">
            <v>1.7976417915063934</v>
          </cell>
          <cell r="G61">
            <v>7.1933382941870558</v>
          </cell>
          <cell r="H61">
            <v>14.517525559210538</v>
          </cell>
          <cell r="I61">
            <v>10.855431926698797</v>
          </cell>
          <cell r="J61">
            <v>24.219190485138903</v>
          </cell>
          <cell r="K61">
            <v>12.00044936448759</v>
          </cell>
          <cell r="L61">
            <v>18.109819924813248</v>
          </cell>
          <cell r="M61">
            <v>29.854192680189836</v>
          </cell>
          <cell r="N61">
            <v>60.251442036931572</v>
          </cell>
          <cell r="O61">
            <v>23.03513974044812</v>
          </cell>
          <cell r="P61">
            <v>24.249571425505618</v>
          </cell>
        </row>
        <row r="62">
          <cell r="A62" t="str">
            <v>2000.06</v>
          </cell>
          <cell r="B62">
            <v>44.427973615999939</v>
          </cell>
          <cell r="C62">
            <v>4.7159809251950158</v>
          </cell>
          <cell r="D62">
            <v>3.6929763999028444</v>
          </cell>
          <cell r="E62">
            <v>1.0690890907575625</v>
          </cell>
          <cell r="F62">
            <v>1.8120229258384446</v>
          </cell>
          <cell r="G62">
            <v>8.6224817608988644</v>
          </cell>
          <cell r="H62">
            <v>14.595527726815746</v>
          </cell>
          <cell r="I62">
            <v>11.609004743857305</v>
          </cell>
          <cell r="J62">
            <v>24.1498156012048</v>
          </cell>
          <cell r="K62">
            <v>14.266791064216513</v>
          </cell>
          <cell r="L62">
            <v>19.208303332710656</v>
          </cell>
          <cell r="M62">
            <v>37.353779182311158</v>
          </cell>
          <cell r="N62">
            <v>63.22983740355761</v>
          </cell>
          <cell r="O62">
            <v>25.713793270854012</v>
          </cell>
          <cell r="P62">
            <v>29.654099066646289</v>
          </cell>
        </row>
        <row r="63">
          <cell r="A63" t="str">
            <v>2000.07</v>
          </cell>
          <cell r="B63">
            <v>46.516088375951931</v>
          </cell>
          <cell r="C63">
            <v>4.8008685818485262</v>
          </cell>
          <cell r="D63">
            <v>3.6892834235029421</v>
          </cell>
          <cell r="E63">
            <v>1.0740895074589545</v>
          </cell>
          <cell r="F63">
            <v>1.824707086319314</v>
          </cell>
          <cell r="G63">
            <v>10.203131119781791</v>
          </cell>
          <cell r="H63">
            <v>14.903628774884041</v>
          </cell>
          <cell r="I63">
            <v>12.553379947332916</v>
          </cell>
          <cell r="J63">
            <v>24.305519933996543</v>
          </cell>
          <cell r="K63">
            <v>16.639733219802121</v>
          </cell>
          <cell r="L63">
            <v>20.47262657689933</v>
          </cell>
          <cell r="M63">
            <v>43.332840081839599</v>
          </cell>
          <cell r="N63">
            <v>63.295919140845527</v>
          </cell>
          <cell r="O63">
            <v>27.25920944629264</v>
          </cell>
          <cell r="P63">
            <v>35.214673327485059</v>
          </cell>
        </row>
        <row r="64">
          <cell r="A64" t="str">
            <v>2000.08</v>
          </cell>
          <cell r="B64">
            <v>48.190667557486201</v>
          </cell>
          <cell r="C64">
            <v>4.8488772676670111</v>
          </cell>
          <cell r="D64">
            <v>3.6892834235029421</v>
          </cell>
          <cell r="E64">
            <v>1.0720893407783978</v>
          </cell>
          <cell r="F64">
            <v>1.8187374884360448</v>
          </cell>
          <cell r="G64">
            <v>11.91702103783472</v>
          </cell>
          <cell r="H64">
            <v>15.602415166032694</v>
          </cell>
          <cell r="I64">
            <v>13.759718101933707</v>
          </cell>
          <cell r="J64">
            <v>25.336686793903272</v>
          </cell>
          <cell r="K64">
            <v>19.351993030496295</v>
          </cell>
          <cell r="L64">
            <v>22.344339912199786</v>
          </cell>
          <cell r="M64">
            <v>48.556668838787118</v>
          </cell>
          <cell r="N64">
            <v>63.573044294966927</v>
          </cell>
          <cell r="O64">
            <v>28.665505983074734</v>
          </cell>
          <cell r="P64">
            <v>40.612081893895493</v>
          </cell>
        </row>
        <row r="65">
          <cell r="A65" t="str">
            <v>2000.09</v>
          </cell>
          <cell r="B65">
            <v>51.467632951395267</v>
          </cell>
          <cell r="C65">
            <v>4.9119126721466815</v>
          </cell>
          <cell r="D65">
            <v>3.7852047925140186</v>
          </cell>
          <cell r="E65">
            <v>1.0770897574797897</v>
          </cell>
          <cell r="F65">
            <v>1.8376412150663972</v>
          </cell>
          <cell r="G65">
            <v>14.074076466995635</v>
          </cell>
          <cell r="H65">
            <v>15.589731752775933</v>
          </cell>
          <cell r="I65">
            <v>14.831904109885784</v>
          </cell>
          <cell r="J65">
            <v>25.369920760048291</v>
          </cell>
          <cell r="K65">
            <v>22.90342197035951</v>
          </cell>
          <cell r="L65">
            <v>24.136671365203902</v>
          </cell>
          <cell r="M65">
            <v>55.096567720037505</v>
          </cell>
          <cell r="N65">
            <v>61.029987528367833</v>
          </cell>
          <cell r="O65">
            <v>29.687282444896891</v>
          </cell>
          <cell r="P65">
            <v>46.671230596683358</v>
          </cell>
        </row>
        <row r="66">
          <cell r="A66" t="str">
            <v>2000.10</v>
          </cell>
          <cell r="B66">
            <v>54.143949864867821</v>
          </cell>
          <cell r="C66">
            <v>5.0150628382617617</v>
          </cell>
          <cell r="D66">
            <v>3.8381976596092149</v>
          </cell>
          <cell r="E66">
            <v>1.0750895907992331</v>
          </cell>
          <cell r="F66">
            <v>1.8525652097745704</v>
          </cell>
          <cell r="G66">
            <v>14.765558014285052</v>
          </cell>
          <cell r="H66">
            <v>15.448576409442952</v>
          </cell>
          <cell r="I66">
            <v>15.107067211864001</v>
          </cell>
          <cell r="J66">
            <v>25.210226391433835</v>
          </cell>
          <cell r="K66">
            <v>24.095622177098637</v>
          </cell>
          <cell r="L66">
            <v>24.652924284266234</v>
          </cell>
          <cell r="M66">
            <v>57.086459283733554</v>
          </cell>
          <cell r="N66">
            <v>59.727138475640899</v>
          </cell>
          <cell r="O66">
            <v>29.862922073844469</v>
          </cell>
          <cell r="P66">
            <v>47.54046487675236</v>
          </cell>
        </row>
        <row r="67">
          <cell r="A67" t="str">
            <v>2000.11</v>
          </cell>
          <cell r="B67">
            <v>57.067723157570683</v>
          </cell>
          <cell r="C67">
            <v>5.0902887808356878</v>
          </cell>
          <cell r="D67">
            <v>3.8535504502476519</v>
          </cell>
          <cell r="E67">
            <v>1.0770897574797897</v>
          </cell>
          <cell r="F67">
            <v>1.8595297406383848</v>
          </cell>
          <cell r="G67">
            <v>15.239460787118819</v>
          </cell>
          <cell r="H67">
            <v>15.871311122019367</v>
          </cell>
          <cell r="I67">
            <v>15.555385954569093</v>
          </cell>
          <cell r="J67">
            <v>25.927958335617078</v>
          </cell>
          <cell r="K67">
            <v>24.895744359613641</v>
          </cell>
          <cell r="L67">
            <v>25.411851347615361</v>
          </cell>
          <cell r="M67">
            <v>58.917643086509244</v>
          </cell>
          <cell r="N67">
            <v>61.360454747354069</v>
          </cell>
          <cell r="O67">
            <v>30.748607454089374</v>
          </cell>
          <cell r="P67">
            <v>49.940874426424642</v>
          </cell>
        </row>
        <row r="68">
          <cell r="A68" t="str">
            <v>2000.12</v>
          </cell>
          <cell r="B68">
            <v>59.978177038606781</v>
          </cell>
          <cell r="C68">
            <v>5.1717334013290586</v>
          </cell>
          <cell r="D68">
            <v>3.9152072574516144</v>
          </cell>
          <cell r="E68">
            <v>1.0780898408200681</v>
          </cell>
          <cell r="F68">
            <v>1.8635094725605645</v>
          </cell>
          <cell r="G68">
            <v>16.26813740342768</v>
          </cell>
          <cell r="H68">
            <v>16.923184485302457</v>
          </cell>
          <cell r="I68">
            <v>16.595660944365068</v>
          </cell>
          <cell r="J68">
            <v>27.646337398813163</v>
          </cell>
          <cell r="K68">
            <v>26.576228362694938</v>
          </cell>
          <cell r="L68">
            <v>27.11128288075405</v>
          </cell>
          <cell r="M68">
            <v>65.793453905879147</v>
          </cell>
          <cell r="N68">
            <v>68.442669911297671</v>
          </cell>
          <cell r="O68">
            <v>34.316920135486441</v>
          </cell>
          <cell r="P68">
            <v>56.377677074297431</v>
          </cell>
        </row>
        <row r="69">
          <cell r="A69" t="str">
            <v>2001.01</v>
          </cell>
          <cell r="B69">
            <v>62.827140447940607</v>
          </cell>
          <cell r="C69">
            <v>5.3165419365662725</v>
          </cell>
          <cell r="D69">
            <v>3.9739353663133881</v>
          </cell>
          <cell r="E69">
            <v>1.0830902575214598</v>
          </cell>
          <cell r="F69">
            <v>1.8784334672687377</v>
          </cell>
          <cell r="G69">
            <v>16.528134365832802</v>
          </cell>
          <cell r="H69">
            <v>17.735679496271654</v>
          </cell>
          <cell r="I69">
            <v>17.131906931052228</v>
          </cell>
          <cell r="J69">
            <v>29.470622498600711</v>
          </cell>
          <cell r="K69">
            <v>27.464096236290434</v>
          </cell>
          <cell r="L69">
            <v>28.467359367445571</v>
          </cell>
          <cell r="M69">
            <v>71.327162857193798</v>
          </cell>
          <cell r="N69">
            <v>76.538323794648051</v>
          </cell>
          <cell r="O69">
            <v>73.932743325920924</v>
          </cell>
          <cell r="P69">
            <v>60.883075112576691</v>
          </cell>
        </row>
        <row r="70">
          <cell r="A70" t="str">
            <v>2001.02</v>
          </cell>
          <cell r="B70">
            <v>65.24598535518632</v>
          </cell>
          <cell r="C70">
            <v>5.4388224011072959</v>
          </cell>
          <cell r="D70">
            <v>3.9977789785112683</v>
          </cell>
          <cell r="E70">
            <v>1.0900908409034082</v>
          </cell>
          <cell r="F70">
            <v>1.8804233332298272</v>
          </cell>
          <cell r="G70">
            <v>16.86227782353264</v>
          </cell>
          <cell r="H70">
            <v>17.845003489744453</v>
          </cell>
          <cell r="I70">
            <v>17.353640656638543</v>
          </cell>
          <cell r="J70">
            <v>29.927267491123661</v>
          </cell>
          <cell r="K70">
            <v>28.279170649897729</v>
          </cell>
          <cell r="L70">
            <v>29.103219070510693</v>
          </cell>
          <cell r="M70">
            <v>71.913123197051377</v>
          </cell>
          <cell r="N70">
            <v>76.104186388085253</v>
          </cell>
          <cell r="O70">
            <v>74.008654792568308</v>
          </cell>
          <cell r="P70">
            <v>63.077783943239396</v>
          </cell>
        </row>
        <row r="71">
          <cell r="A71" t="str">
            <v>2001.03</v>
          </cell>
          <cell r="B71">
            <v>67.757955791360999</v>
          </cell>
          <cell r="C71">
            <v>5.5421600267283342</v>
          </cell>
          <cell r="D71">
            <v>4.021765652382336</v>
          </cell>
          <cell r="E71">
            <v>1.0910909242436866</v>
          </cell>
          <cell r="F71">
            <v>1.8893777300547312</v>
          </cell>
          <cell r="G71">
            <v>17.312639977569887</v>
          </cell>
          <cell r="H71">
            <v>18.154907553395844</v>
          </cell>
          <cell r="I71">
            <v>17.733773765482869</v>
          </cell>
          <cell r="J71">
            <v>30.579707173184964</v>
          </cell>
          <cell r="K71">
            <v>29.161011112383026</v>
          </cell>
          <cell r="L71">
            <v>29.870359142783993</v>
          </cell>
          <cell r="M71">
            <v>73.275514947595084</v>
          </cell>
          <cell r="N71">
            <v>76.840401089874419</v>
          </cell>
          <cell r="O71">
            <v>75.057958018734737</v>
          </cell>
          <cell r="P71">
            <v>65.459729919176823</v>
          </cell>
        </row>
        <row r="72">
          <cell r="A72" t="str">
            <v>2001.04</v>
          </cell>
          <cell r="B72">
            <v>69.975577806904809</v>
          </cell>
          <cell r="C72">
            <v>5.641918907209444</v>
          </cell>
          <cell r="D72">
            <v>4.082092137168071</v>
          </cell>
          <cell r="E72">
            <v>1.0950912576048</v>
          </cell>
          <cell r="F72">
            <v>1.9043017247629046</v>
          </cell>
          <cell r="G72">
            <v>17.911977618402666</v>
          </cell>
          <cell r="H72">
            <v>18.728262139010283</v>
          </cell>
          <cell r="I72">
            <v>18.320119878706475</v>
          </cell>
          <cell r="J72">
            <v>31.748369950934933</v>
          </cell>
          <cell r="K72">
            <v>30.364594843927499</v>
          </cell>
          <cell r="L72">
            <v>31.056482397431214</v>
          </cell>
          <cell r="M72">
            <v>74.151396362371841</v>
          </cell>
          <cell r="N72">
            <v>77.530623286475276</v>
          </cell>
          <cell r="O72">
            <v>75.841009824423566</v>
          </cell>
          <cell r="P72">
            <v>68.710240656945743</v>
          </cell>
        </row>
        <row r="73">
          <cell r="A73" t="str">
            <v>2001.05</v>
          </cell>
          <cell r="B73">
            <v>71.794942829884334</v>
          </cell>
          <cell r="C73">
            <v>5.7434734475392144</v>
          </cell>
          <cell r="D73">
            <v>4.0984205057167431</v>
          </cell>
          <cell r="E73">
            <v>1.1000916743061917</v>
          </cell>
          <cell r="F73">
            <v>1.9252490437352963</v>
          </cell>
          <cell r="G73">
            <v>18.179969200635544</v>
          </cell>
          <cell r="H73">
            <v>18.932555474289174</v>
          </cell>
          <cell r="I73">
            <v>18.556262337462361</v>
          </cell>
          <cell r="J73">
            <v>32.300966466628182</v>
          </cell>
          <cell r="K73">
            <v>31.016973715541667</v>
          </cell>
          <cell r="L73">
            <v>31.658970091084925</v>
          </cell>
          <cell r="M73">
            <v>75.079165618827957</v>
          </cell>
          <cell r="N73">
            <v>78.187176906334557</v>
          </cell>
          <cell r="O73">
            <v>76.633171262581257</v>
          </cell>
          <cell r="P73">
            <v>70.96966177269978</v>
          </cell>
        </row>
        <row r="74">
          <cell r="A74" t="str">
            <v>2001.06</v>
          </cell>
          <cell r="B74">
            <v>73.302636629311905</v>
          </cell>
          <cell r="C74">
            <v>5.835369022699842</v>
          </cell>
          <cell r="D74">
            <v>4.1230110287510433</v>
          </cell>
          <cell r="E74">
            <v>1.1020918409867486</v>
          </cell>
          <cell r="F74">
            <v>1.9233237946915611</v>
          </cell>
          <cell r="G74">
            <v>18.505840988119363</v>
          </cell>
          <cell r="H74">
            <v>19.156950454292481</v>
          </cell>
          <cell r="I74">
            <v>18.831395721205922</v>
          </cell>
          <cell r="J74">
            <v>32.883671541751333</v>
          </cell>
          <cell r="K74">
            <v>31.766016105180306</v>
          </cell>
          <cell r="L74">
            <v>32.32484382346582</v>
          </cell>
          <cell r="M74">
            <v>74.529487718182651</v>
          </cell>
          <cell r="N74">
            <v>77.151733040267501</v>
          </cell>
          <cell r="O74">
            <v>75.840610379225069</v>
          </cell>
          <cell r="P74">
            <v>72.601948229593432</v>
          </cell>
        </row>
        <row r="75">
          <cell r="A75" t="str">
            <v>2001.07</v>
          </cell>
          <cell r="B75">
            <v>74.475478815380896</v>
          </cell>
          <cell r="C75">
            <v>5.8645458678133409</v>
          </cell>
          <cell r="D75">
            <v>4.0529198412622751</v>
          </cell>
          <cell r="E75">
            <v>1.1020918409867486</v>
          </cell>
          <cell r="F75">
            <v>1.9175538233074865</v>
          </cell>
          <cell r="G75">
            <v>18.762204434208257</v>
          </cell>
          <cell r="H75">
            <v>19.32493670815666</v>
          </cell>
          <cell r="I75">
            <v>19.04357057118246</v>
          </cell>
          <cell r="J75">
            <v>33.463574127569558</v>
          </cell>
          <cell r="K75">
            <v>32.489131962628349</v>
          </cell>
          <cell r="L75">
            <v>32.976353045098946</v>
          </cell>
          <cell r="M75">
            <v>77.421500642608876</v>
          </cell>
          <cell r="N75">
            <v>79.743593297653092</v>
          </cell>
          <cell r="O75">
            <v>78.582546970130977</v>
          </cell>
          <cell r="P75">
            <v>70.763795965144311</v>
          </cell>
        </row>
        <row r="76">
          <cell r="A76" t="str">
            <v>2001.08</v>
          </cell>
          <cell r="B76">
            <v>75.071282645903949</v>
          </cell>
          <cell r="C76">
            <v>5.8645458678133409</v>
          </cell>
          <cell r="D76">
            <v>4.0448140015797502</v>
          </cell>
          <cell r="E76">
            <v>1.1000916743061917</v>
          </cell>
          <cell r="F76">
            <v>1.9118011618375641</v>
          </cell>
          <cell r="G76">
            <v>19.191613029956514</v>
          </cell>
          <cell r="H76">
            <v>19.529249797448241</v>
          </cell>
          <cell r="I76">
            <v>19.360431413702379</v>
          </cell>
          <cell r="J76">
            <v>34.143301766661949</v>
          </cell>
          <cell r="K76">
            <v>33.461560070948693</v>
          </cell>
          <cell r="L76">
            <v>33.802430918805314</v>
          </cell>
          <cell r="M76">
            <v>81.978536807799912</v>
          </cell>
          <cell r="N76">
            <v>83.648757400532048</v>
          </cell>
          <cell r="O76">
            <v>82.81364710416598</v>
          </cell>
          <cell r="P76">
            <v>71.207252458214469</v>
          </cell>
        </row>
        <row r="77">
          <cell r="A77" t="str">
            <v>2001.09</v>
          </cell>
          <cell r="B77">
            <v>76.64777958146793</v>
          </cell>
          <cell r="C77">
            <v>5.8997331430202209</v>
          </cell>
          <cell r="D77">
            <v>4.0609932575860697</v>
          </cell>
          <cell r="E77">
            <v>1.1000916743061917</v>
          </cell>
          <cell r="F77">
            <v>1.9175365653230765</v>
          </cell>
          <cell r="G77">
            <v>19.543352602673252</v>
          </cell>
          <cell r="H77">
            <v>20.067025244654722</v>
          </cell>
          <cell r="I77">
            <v>19.805188923663987</v>
          </cell>
          <cell r="J77">
            <v>35.036279769748973</v>
          </cell>
          <cell r="K77">
            <v>34.215217515033089</v>
          </cell>
          <cell r="L77">
            <v>34.625748642391031</v>
          </cell>
          <cell r="M77">
            <v>84.885157554394524</v>
          </cell>
          <cell r="N77">
            <v>86.922145886352425</v>
          </cell>
          <cell r="O77">
            <v>85.903651720373475</v>
          </cell>
          <cell r="P77">
            <v>72.887682914907629</v>
          </cell>
        </row>
        <row r="78">
          <cell r="A78" t="str">
            <v>2001.10</v>
          </cell>
          <cell r="B78">
            <v>79.407099646400781</v>
          </cell>
          <cell r="C78">
            <v>5.9646302075934425</v>
          </cell>
          <cell r="D78">
            <v>4.0691152441012415</v>
          </cell>
          <cell r="E78">
            <v>1.0967913992832732</v>
          </cell>
          <cell r="F78">
            <v>1.9252067115843687</v>
          </cell>
          <cell r="G78">
            <v>19.823702289577756</v>
          </cell>
          <cell r="H78">
            <v>20.281010887291558</v>
          </cell>
          <cell r="I78">
            <v>20.052356588434659</v>
          </cell>
          <cell r="J78">
            <v>35.920575436142236</v>
          </cell>
          <cell r="K78">
            <v>35.11061640239069</v>
          </cell>
          <cell r="L78">
            <v>35.51559591926646</v>
          </cell>
          <cell r="M78">
            <v>85.95353384801308</v>
          </cell>
          <cell r="N78">
            <v>87.936376884010798</v>
          </cell>
          <cell r="O78">
            <v>86.944955366011939</v>
          </cell>
          <cell r="P78">
            <v>75.709450433646438</v>
          </cell>
        </row>
        <row r="79">
          <cell r="A79" t="str">
            <v>2001.11</v>
          </cell>
          <cell r="B79">
            <v>83.059826230135215</v>
          </cell>
          <cell r="C79">
            <v>6.0481350304997505</v>
          </cell>
          <cell r="D79">
            <v>4.0894608203217473</v>
          </cell>
          <cell r="E79">
            <v>1.0945978164847066</v>
          </cell>
          <cell r="F79">
            <v>1.927131918295953</v>
          </cell>
          <cell r="G79">
            <v>20.079501728698691</v>
          </cell>
          <cell r="H79">
            <v>20.573777092258752</v>
          </cell>
          <cell r="I79">
            <v>20.326639410478723</v>
          </cell>
          <cell r="J79">
            <v>36.913078014714308</v>
          </cell>
          <cell r="K79">
            <v>36.026258595313237</v>
          </cell>
          <cell r="L79">
            <v>36.469668305013776</v>
          </cell>
          <cell r="M79">
            <v>86.137064603136722</v>
          </cell>
          <cell r="N79">
            <v>88.257407502973763</v>
          </cell>
          <cell r="O79">
            <v>87.197236053055235</v>
          </cell>
          <cell r="P79">
            <v>78.213085142996334</v>
          </cell>
        </row>
        <row r="80">
          <cell r="A80" t="str">
            <v>2001.12</v>
          </cell>
          <cell r="B80">
            <v>87.628116672792643</v>
          </cell>
          <cell r="C80">
            <v>6.144905190987747</v>
          </cell>
          <cell r="D80">
            <v>4.1548921934468952</v>
          </cell>
          <cell r="E80">
            <v>1.0956924143011912</v>
          </cell>
          <cell r="F80">
            <v>1.9309861821325449</v>
          </cell>
          <cell r="G80">
            <v>20.397172590826077</v>
          </cell>
          <cell r="H80">
            <v>20.700291038096648</v>
          </cell>
          <cell r="I80">
            <v>20.548731814461362</v>
          </cell>
          <cell r="J80">
            <v>37.457013994522796</v>
          </cell>
          <cell r="K80">
            <v>36.908523545740387</v>
          </cell>
          <cell r="L80">
            <v>37.182768770131588</v>
          </cell>
          <cell r="M80">
            <v>88.597940130461637</v>
          </cell>
          <cell r="N80">
            <v>89.914577028253831</v>
          </cell>
          <cell r="O80">
            <v>89.256258579357734</v>
          </cell>
          <cell r="P80">
            <v>81.771026891011161</v>
          </cell>
        </row>
        <row r="81">
          <cell r="A81" t="str">
            <v>2002.1</v>
          </cell>
          <cell r="B81">
            <v>92.973431789832986</v>
          </cell>
          <cell r="C81">
            <v>6.3353972519083666</v>
          </cell>
          <cell r="D81">
            <v>4.1964411153813641</v>
          </cell>
          <cell r="E81">
            <v>1.1055536460299018</v>
          </cell>
          <cell r="F81">
            <v>1.9464340715896054</v>
          </cell>
          <cell r="G81">
            <v>20.78084910226913</v>
          </cell>
          <cell r="H81">
            <v>21.570325318270918</v>
          </cell>
          <cell r="I81">
            <v>21.175587210270024</v>
          </cell>
          <cell r="J81">
            <v>39.351674021675329</v>
          </cell>
          <cell r="K81">
            <v>37.911398539429683</v>
          </cell>
          <cell r="L81">
            <v>38.63153628055251</v>
          </cell>
          <cell r="M81">
            <v>90.703257682834234</v>
          </cell>
          <cell r="N81">
            <v>94.149125765609554</v>
          </cell>
          <cell r="O81">
            <v>92.426191724221894</v>
          </cell>
          <cell r="P81">
            <v>83.519163165796215</v>
          </cell>
        </row>
        <row r="82">
          <cell r="A82" t="str">
            <v>2002.2</v>
          </cell>
          <cell r="B82">
            <v>96.320475334266973</v>
          </cell>
          <cell r="C82">
            <v>6.4114220189312672</v>
          </cell>
          <cell r="D82">
            <v>4.1376909397660251</v>
          </cell>
          <cell r="E82">
            <v>1.1088703069679915</v>
          </cell>
          <cell r="F82">
            <v>1.9483805056611947</v>
          </cell>
          <cell r="G82">
            <v>21.084149646186102</v>
          </cell>
          <cell r="H82">
            <v>21.528092911389336</v>
          </cell>
          <cell r="I82">
            <v>21.306121278787721</v>
          </cell>
          <cell r="J82">
            <v>39.676435453675133</v>
          </cell>
          <cell r="K82">
            <v>38.858244711957774</v>
          </cell>
          <cell r="L82">
            <v>39.26734008281646</v>
          </cell>
          <cell r="M82">
            <v>91.407558066195492</v>
          </cell>
          <cell r="N82">
            <v>93.332215710593388</v>
          </cell>
          <cell r="O82">
            <v>92.369886888394447</v>
          </cell>
          <cell r="P82">
            <v>83.438493606222394</v>
          </cell>
        </row>
        <row r="83">
          <cell r="A83" t="str">
            <v>2002.3</v>
          </cell>
          <cell r="B83">
            <v>98.824807692957918</v>
          </cell>
          <cell r="C83">
            <v>6.4819476611395102</v>
          </cell>
          <cell r="D83">
            <v>4.1087271031876629</v>
          </cell>
          <cell r="E83">
            <v>1.1110880475819276</v>
          </cell>
          <cell r="F83">
            <v>1.952277266672517</v>
          </cell>
          <cell r="G83">
            <v>21.317402841350379</v>
          </cell>
          <cell r="H83">
            <v>21.694039197766305</v>
          </cell>
          <cell r="I83">
            <v>21.505721019558344</v>
          </cell>
          <cell r="J83">
            <v>40.308609152441328</v>
          </cell>
          <cell r="K83">
            <v>39.608799976982091</v>
          </cell>
          <cell r="L83">
            <v>39.958704564711709</v>
          </cell>
          <cell r="M83">
            <v>93.938809778216211</v>
          </cell>
          <cell r="N83">
            <v>95.598522797866366</v>
          </cell>
          <cell r="O83">
            <v>94.768666288041288</v>
          </cell>
          <cell r="P83">
            <v>85.784766986705208</v>
          </cell>
        </row>
      </sheetData>
      <sheetData sheetId="15" refreshError="1">
        <row r="1">
          <cell r="A1" t="str">
            <v>Инфляция по ИПЦ нарастающим итогом к базе 1990 года</v>
          </cell>
          <cell r="G1" t="str">
            <v>Курсы</v>
          </cell>
        </row>
        <row r="2">
          <cell r="B2" t="str">
            <v>Беларусь</v>
          </cell>
          <cell r="C2" t="str">
            <v>Россия</v>
          </cell>
          <cell r="D2" t="str">
            <v>Украина</v>
          </cell>
          <cell r="E2" t="str">
            <v>Германия</v>
          </cell>
          <cell r="F2" t="str">
            <v>Польша</v>
          </cell>
          <cell r="G2" t="str">
            <v>Официальный курс RUR/BYB</v>
          </cell>
          <cell r="H2" t="str">
            <v>Внебиржевой безналичный курс RUR/BYB</v>
          </cell>
          <cell r="I2" t="str">
            <v>Средневзвешенный курс RUR/BYB</v>
          </cell>
          <cell r="J2" t="str">
            <v>Курс безналичной гривны UAH/BYB</v>
          </cell>
          <cell r="K2" t="str">
            <v>Официальный курс гривны UAH/BYB</v>
          </cell>
          <cell r="L2" t="str">
            <v>Средневзвешенный курс UAH/BYB</v>
          </cell>
          <cell r="M2" t="str">
            <v>Официальный курс DM/BYB</v>
          </cell>
          <cell r="N2" t="str">
            <v>Внебиржевой безналичный курс DM/BYB</v>
          </cell>
          <cell r="O2" t="str">
            <v>Средневзвешенный Курс DM</v>
          </cell>
          <cell r="P2" t="str">
            <v>Официальный курс PLN/BYB</v>
          </cell>
        </row>
        <row r="3">
          <cell r="A3" t="str">
            <v>97.1</v>
          </cell>
          <cell r="B3">
            <v>1.4927591675321237</v>
          </cell>
          <cell r="C3">
            <v>1.1891792630784344</v>
          </cell>
          <cell r="D3">
            <v>1.3052775368049883</v>
          </cell>
          <cell r="E3">
            <v>1.019880715705765</v>
          </cell>
          <cell r="F3">
            <v>1.1708268039688718</v>
          </cell>
          <cell r="G3">
            <v>1.3170731707317074</v>
          </cell>
          <cell r="H3">
            <v>1.885496183206107</v>
          </cell>
          <cell r="I3">
            <v>1.610236220472441</v>
          </cell>
          <cell r="J3">
            <v>2.1795360253852172</v>
          </cell>
          <cell r="K3">
            <v>1.5298115497607014</v>
          </cell>
          <cell r="L3">
            <v>1.8651335259175175</v>
          </cell>
          <cell r="M3">
            <v>1.4441384388061815</v>
          </cell>
          <cell r="N3">
            <v>2.0535129624580657</v>
          </cell>
          <cell r="O3">
            <v>1.758730084904979</v>
          </cell>
          <cell r="P3">
            <v>1.3577649978686399</v>
          </cell>
        </row>
        <row r="4">
          <cell r="A4" t="str">
            <v>97.2</v>
          </cell>
          <cell r="B4">
            <v>1.5117845294712584</v>
          </cell>
          <cell r="C4">
            <v>1.1815563190843419</v>
          </cell>
          <cell r="D4">
            <v>1.2662576682987641</v>
          </cell>
          <cell r="E4">
            <v>1.0188398611799698</v>
          </cell>
          <cell r="F4">
            <v>1.1736698626862716</v>
          </cell>
          <cell r="G4">
            <v>1.4702258726899382</v>
          </cell>
          <cell r="H4">
            <v>1.9553398058252425</v>
          </cell>
          <cell r="I4">
            <v>1.7195608782435134</v>
          </cell>
          <cell r="J4">
            <v>2.25207549021443</v>
          </cell>
          <cell r="K4">
            <v>1.6956216093865464</v>
          </cell>
          <cell r="L4">
            <v>1.9815819444037175</v>
          </cell>
          <cell r="M4">
            <v>1.5719990436414877</v>
          </cell>
          <cell r="N4">
            <v>2.08526025980896</v>
          </cell>
          <cell r="O4">
            <v>1.8358379463080032</v>
          </cell>
          <cell r="P4">
            <v>1.4881697718556477</v>
          </cell>
        </row>
        <row r="5">
          <cell r="A5" t="str">
            <v>97.3</v>
          </cell>
          <cell r="B5">
            <v>1.5195824245292064</v>
          </cell>
          <cell r="C5">
            <v>1.169625242783856</v>
          </cell>
          <cell r="D5">
            <v>1.2415745489826273</v>
          </cell>
          <cell r="E5">
            <v>1.017827665896335</v>
          </cell>
          <cell r="F5">
            <v>1.1718740331746351</v>
          </cell>
          <cell r="G5">
            <v>1.5635359116022098</v>
          </cell>
          <cell r="H5">
            <v>1.9934895833333335</v>
          </cell>
          <cell r="I5">
            <v>1.7848525469168905</v>
          </cell>
          <cell r="J5">
            <v>2.3384440600870384</v>
          </cell>
          <cell r="K5">
            <v>1.8375955287364765</v>
          </cell>
          <cell r="L5">
            <v>2.0952287146485089</v>
          </cell>
          <cell r="M5">
            <v>1.6477326035134281</v>
          </cell>
          <cell r="N5">
            <v>2.0997769866617619</v>
          </cell>
          <cell r="O5">
            <v>1.8802515398003883</v>
          </cell>
          <cell r="P5">
            <v>1.5672325092383159</v>
          </cell>
        </row>
        <row r="6">
          <cell r="A6" t="str">
            <v>97.4</v>
          </cell>
          <cell r="B6">
            <v>1.5343584400808152</v>
          </cell>
          <cell r="C6">
            <v>1.1601960943873786</v>
          </cell>
          <cell r="D6">
            <v>1.2245150107918505</v>
          </cell>
          <cell r="E6">
            <v>1.016827517941103</v>
          </cell>
          <cell r="F6">
            <v>1.1674443929549263</v>
          </cell>
          <cell r="G6">
            <v>1.635987590486039</v>
          </cell>
          <cell r="H6">
            <v>2.0581959262851601</v>
          </cell>
          <cell r="I6">
            <v>1.8538538538538543</v>
          </cell>
          <cell r="J6">
            <v>2.4245816840448842</v>
          </cell>
          <cell r="K6">
            <v>1.9266798855039011</v>
          </cell>
          <cell r="L6">
            <v>2.183268255570106</v>
          </cell>
          <cell r="M6">
            <v>1.7102000218353364</v>
          </cell>
          <cell r="N6">
            <v>2.1547769968642396</v>
          </cell>
          <cell r="O6">
            <v>1.939300139164897</v>
          </cell>
          <cell r="P6">
            <v>1.6284147455287228</v>
          </cell>
        </row>
        <row r="7">
          <cell r="A7" t="str">
            <v>97.5</v>
          </cell>
          <cell r="B7">
            <v>1.55732105684246</v>
          </cell>
          <cell r="C7">
            <v>1.1529518770973868</v>
          </cell>
          <cell r="D7">
            <v>1.2147418047022787</v>
          </cell>
          <cell r="E7">
            <v>1.016617210682492</v>
          </cell>
          <cell r="F7">
            <v>1.1629092587001553</v>
          </cell>
          <cell r="G7">
            <v>1.6792763157894737</v>
          </cell>
          <cell r="H7">
            <v>2.0698557327258924</v>
          </cell>
          <cell r="I7">
            <v>1.882352941176471</v>
          </cell>
          <cell r="J7">
            <v>2.4293867905932749</v>
          </cell>
          <cell r="K7">
            <v>1.9715270988089486</v>
          </cell>
          <cell r="L7">
            <v>2.2092675933918229</v>
          </cell>
          <cell r="M7">
            <v>1.7534600659939468</v>
          </cell>
          <cell r="N7">
            <v>2.1641646312583105</v>
          </cell>
          <cell r="O7">
            <v>1.9666674429933608</v>
          </cell>
          <cell r="P7">
            <v>1.6636629482791525</v>
          </cell>
        </row>
        <row r="8">
          <cell r="A8" t="str">
            <v>97.6</v>
          </cell>
          <cell r="B8">
            <v>1.5788878505502177</v>
          </cell>
          <cell r="C8">
            <v>1.1479668148506381</v>
          </cell>
          <cell r="D8">
            <v>1.2083444564912071</v>
          </cell>
          <cell r="E8">
            <v>1.0164744645799006</v>
          </cell>
          <cell r="F8">
            <v>1.1609017520149234</v>
          </cell>
          <cell r="G8">
            <v>1.6983695652173914</v>
          </cell>
          <cell r="H8">
            <v>2.0152811735941323</v>
          </cell>
          <cell r="I8">
            <v>1.8651866151866157</v>
          </cell>
          <cell r="J8">
            <v>2.3426057272466845</v>
          </cell>
          <cell r="K8">
            <v>1.9802676765389597</v>
          </cell>
          <cell r="L8">
            <v>2.1707742401131815</v>
          </cell>
          <cell r="M8">
            <v>1.766318300475596</v>
          </cell>
          <cell r="N8">
            <v>2.0952336495027803</v>
          </cell>
          <cell r="O8">
            <v>1.9391453708102715</v>
          </cell>
          <cell r="P8">
            <v>1.6747781705023177</v>
          </cell>
        </row>
        <row r="9">
          <cell r="A9" t="str">
            <v>97.7</v>
          </cell>
          <cell r="B9">
            <v>1.592829308691007</v>
          </cell>
          <cell r="C9">
            <v>1.1447737871685799</v>
          </cell>
          <cell r="D9">
            <v>1.2038314382646305</v>
          </cell>
          <cell r="E9">
            <v>1.0172146183152246</v>
          </cell>
          <cell r="F9">
            <v>1.159303885799245</v>
          </cell>
          <cell r="G9">
            <v>1.7119722382880276</v>
          </cell>
          <cell r="H9">
            <v>1.9927797833935019</v>
          </cell>
          <cell r="I9">
            <v>1.86041439476554</v>
          </cell>
          <cell r="J9">
            <v>2.287393219481479</v>
          </cell>
          <cell r="K9">
            <v>1.9765579908154254</v>
          </cell>
          <cell r="L9">
            <v>2.1407445575131558</v>
          </cell>
          <cell r="M9">
            <v>1.7599163736110024</v>
          </cell>
          <cell r="N9">
            <v>2.0431812462983654</v>
          </cell>
          <cell r="O9">
            <v>1.9094444748272739</v>
          </cell>
          <cell r="P9">
            <v>1.6682511367721802</v>
          </cell>
        </row>
        <row r="10">
          <cell r="A10" t="str">
            <v>97.8</v>
          </cell>
          <cell r="B10">
            <v>1.6025791218169232</v>
          </cell>
          <cell r="C10">
            <v>1.1425607415048478</v>
          </cell>
          <cell r="D10">
            <v>1.1917380410242191</v>
          </cell>
          <cell r="E10">
            <v>1.0180180180180176</v>
          </cell>
          <cell r="F10">
            <v>1.1574803173493602</v>
          </cell>
          <cell r="G10">
            <v>1.718796992481203</v>
          </cell>
          <cell r="H10">
            <v>1.9915442812639075</v>
          </cell>
          <cell r="I10">
            <v>1.8632720414898638</v>
          </cell>
          <cell r="J10">
            <v>2.2543202926072343</v>
          </cell>
          <cell r="K10">
            <v>1.9564001944453027</v>
          </cell>
          <cell r="L10">
            <v>2.1141193101044271</v>
          </cell>
          <cell r="M10">
            <v>1.7233976852479298</v>
          </cell>
          <cell r="N10">
            <v>2.0012791116066384</v>
          </cell>
          <cell r="O10">
            <v>1.8700988626035753</v>
          </cell>
          <cell r="P10">
            <v>1.6480471718755016</v>
          </cell>
        </row>
        <row r="11">
          <cell r="A11" t="str">
            <v>97.9</v>
          </cell>
          <cell r="B11">
            <v>1.6163907392162136</v>
          </cell>
          <cell r="C11">
            <v>1.1400748290548544</v>
          </cell>
          <cell r="D11">
            <v>1.1813021654519669</v>
          </cell>
          <cell r="E11">
            <v>1.01842307270534</v>
          </cell>
          <cell r="F11">
            <v>1.1553718785585989</v>
          </cell>
          <cell r="G11">
            <v>1.7215357458075904</v>
          </cell>
          <cell r="H11">
            <v>1.9672320740169624</v>
          </cell>
          <cell r="I11">
            <v>1.8526748971193421</v>
          </cell>
          <cell r="J11">
            <v>2.1970291455309603</v>
          </cell>
          <cell r="K11">
            <v>1.9349568226284768</v>
          </cell>
          <cell r="L11">
            <v>2.0748555372613735</v>
          </cell>
          <cell r="M11">
            <v>1.7066471880147465</v>
          </cell>
          <cell r="N11">
            <v>1.9521697032903036</v>
          </cell>
          <cell r="O11">
            <v>1.8373425720031138</v>
          </cell>
          <cell r="P11">
            <v>1.6329554888964359</v>
          </cell>
        </row>
        <row r="12">
          <cell r="A12" t="str">
            <v>97.10</v>
          </cell>
          <cell r="B12">
            <v>1.6308584448348533</v>
          </cell>
          <cell r="C12">
            <v>1.1369253483751032</v>
          </cell>
          <cell r="D12">
            <v>1.1722957631968054</v>
          </cell>
          <cell r="E12">
            <v>1.0186482486433148</v>
          </cell>
          <cell r="F12">
            <v>1.1539695124738554</v>
          </cell>
          <cell r="G12">
            <v>1.7249802994483845</v>
          </cell>
          <cell r="H12">
            <v>1.9550067658998649</v>
          </cell>
          <cell r="I12">
            <v>1.8487440844557705</v>
          </cell>
          <cell r="J12">
            <v>2.1597834290187752</v>
          </cell>
          <cell r="K12">
            <v>1.9200517804020309</v>
          </cell>
          <cell r="L12">
            <v>2.0491249177598689</v>
          </cell>
          <cell r="M12">
            <v>1.7008331006852271</v>
          </cell>
          <cell r="N12">
            <v>1.9272981582063948</v>
          </cell>
          <cell r="O12">
            <v>1.8224172977369604</v>
          </cell>
          <cell r="P12">
            <v>1.6261364897149313</v>
          </cell>
        </row>
        <row r="13">
          <cell r="A13" t="str">
            <v>97.11</v>
          </cell>
          <cell r="B13">
            <v>1.6393743907449665</v>
          </cell>
          <cell r="C13">
            <v>1.1331366304185828</v>
          </cell>
          <cell r="D13">
            <v>1.1646631767022901</v>
          </cell>
          <cell r="E13">
            <v>1.0189237668161428</v>
          </cell>
          <cell r="F13">
            <v>1.1531642117076331</v>
          </cell>
          <cell r="G13">
            <v>1.7320540156361051</v>
          </cell>
          <cell r="H13">
            <v>1.9160486502521508</v>
          </cell>
          <cell r="I13">
            <v>1.8323362974939377</v>
          </cell>
          <cell r="J13">
            <v>2.1067397180380372</v>
          </cell>
          <cell r="K13">
            <v>1.9215910733781976</v>
          </cell>
          <cell r="L13">
            <v>2.0226231565209987</v>
          </cell>
          <cell r="M13">
            <v>1.7011109816313228</v>
          </cell>
          <cell r="N13">
            <v>1.876991997037821</v>
          </cell>
          <cell r="O13">
            <v>1.7968590885592861</v>
          </cell>
          <cell r="P13">
            <v>1.62072864896327</v>
          </cell>
        </row>
        <row r="14">
          <cell r="A14" t="str">
            <v>97.12</v>
          </cell>
          <cell r="B14">
            <v>1.6388703829511062</v>
          </cell>
          <cell r="C14">
            <v>1.1288722978890764</v>
          </cell>
          <cell r="D14">
            <v>1.158859814342549</v>
          </cell>
          <cell r="E14">
            <v>1.0189826608595607</v>
          </cell>
          <cell r="F14">
            <v>1.1528276683931571</v>
          </cell>
          <cell r="G14">
            <v>1.7387649531199481</v>
          </cell>
          <cell r="H14">
            <v>1.8907118285260649</v>
          </cell>
          <cell r="I14">
            <v>1.822322467986031</v>
          </cell>
          <cell r="J14">
            <v>2.0717864719323011</v>
          </cell>
          <cell r="K14">
            <v>1.9251851660741404</v>
          </cell>
          <cell r="L14">
            <v>2.00591737859529</v>
          </cell>
          <cell r="M14">
            <v>1.7031852934019227</v>
          </cell>
          <cell r="N14">
            <v>1.8430381877422437</v>
          </cell>
          <cell r="O14">
            <v>1.7800470256235805</v>
          </cell>
          <cell r="P14">
            <v>1.6186469349405745</v>
          </cell>
        </row>
        <row r="15">
          <cell r="A15" t="str">
            <v>98.01</v>
          </cell>
          <cell r="B15">
            <v>1.4986148119895049</v>
          </cell>
          <cell r="C15">
            <v>1.0763436041206544</v>
          </cell>
          <cell r="D15">
            <v>1.0914756578553972</v>
          </cell>
          <cell r="E15">
            <v>1.0126705653021444</v>
          </cell>
          <cell r="F15">
            <v>1.1451710200895908</v>
          </cell>
          <cell r="G15">
            <v>1.6049382716049383</v>
          </cell>
          <cell r="H15">
            <v>1.4488669576558704</v>
          </cell>
          <cell r="I15">
            <v>1.5106849353080685</v>
          </cell>
          <cell r="J15">
            <v>1.5359108376928809</v>
          </cell>
          <cell r="K15">
            <v>1.6913630971654445</v>
          </cell>
          <cell r="L15">
            <v>1.5976103609494974</v>
          </cell>
          <cell r="M15">
            <v>1.5043567917683922</v>
          </cell>
          <cell r="N15">
            <v>1.3678818776827508</v>
          </cell>
          <cell r="O15">
            <v>1.4220920047270744</v>
          </cell>
          <cell r="P15">
            <v>1.4150698189016637</v>
          </cell>
        </row>
        <row r="16">
          <cell r="A16" t="str">
            <v>98.02</v>
          </cell>
          <cell r="B16">
            <v>1.4732268553488308</v>
          </cell>
          <cell r="C16">
            <v>1.0730851942024728</v>
          </cell>
          <cell r="D16">
            <v>1.0860508285420005</v>
          </cell>
          <cell r="E16">
            <v>1.0121654501216546</v>
          </cell>
          <cell r="F16">
            <v>1.1430534637201117</v>
          </cell>
          <cell r="G16">
            <v>1.4685754189944138</v>
          </cell>
          <cell r="H16">
            <v>1.4258781579145976</v>
          </cell>
          <cell r="I16">
            <v>1.4436211868949504</v>
          </cell>
          <cell r="J16">
            <v>1.5143245685368583</v>
          </cell>
          <cell r="K16">
            <v>1.5559344182262187</v>
          </cell>
          <cell r="L16">
            <v>1.5316323253553081</v>
          </cell>
          <cell r="M16">
            <v>1.4123589906220269</v>
          </cell>
          <cell r="N16">
            <v>1.3753639018636736</v>
          </cell>
          <cell r="O16">
            <v>1.3907581634934021</v>
          </cell>
          <cell r="P16">
            <v>1.321406797570458</v>
          </cell>
        </row>
        <row r="17">
          <cell r="A17" t="str">
            <v>98.03</v>
          </cell>
          <cell r="B17">
            <v>1.46989370124301</v>
          </cell>
          <cell r="C17">
            <v>1.0730091050731536</v>
          </cell>
          <cell r="D17">
            <v>1.0846172489285846</v>
          </cell>
          <cell r="E17">
            <v>1.0120012974375607</v>
          </cell>
          <cell r="F17">
            <v>1.1416453300985543</v>
          </cell>
          <cell r="G17">
            <v>1.4129858657243819</v>
          </cell>
          <cell r="H17">
            <v>1.5263840350555191</v>
          </cell>
          <cell r="I17">
            <v>1.4781802319451742</v>
          </cell>
          <cell r="J17">
            <v>1.5672162101934748</v>
          </cell>
          <cell r="K17">
            <v>1.4459446558945674</v>
          </cell>
          <cell r="L17">
            <v>1.5155672003482994</v>
          </cell>
          <cell r="M17">
            <v>1.3717214350316551</v>
          </cell>
          <cell r="N17">
            <v>1.487399734395531</v>
          </cell>
          <cell r="O17">
            <v>1.4381701159341667</v>
          </cell>
          <cell r="P17">
            <v>1.2940047175745317</v>
          </cell>
        </row>
        <row r="18">
          <cell r="A18" t="str">
            <v>98.04</v>
          </cell>
          <cell r="B18">
            <v>1.4663625050110103</v>
          </cell>
          <cell r="C18">
            <v>1.0713296795427605</v>
          </cell>
          <cell r="D18">
            <v>1.0852528671026209</v>
          </cell>
          <cell r="E18">
            <v>1.0126551472377709</v>
          </cell>
          <cell r="F18">
            <v>1.1400586574556961</v>
          </cell>
          <cell r="G18">
            <v>1.3637800252844503</v>
          </cell>
          <cell r="H18">
            <v>1.6101756434825636</v>
          </cell>
          <cell r="I18">
            <v>1.5049386380858529</v>
          </cell>
          <cell r="J18">
            <v>1.6251281881968851</v>
          </cell>
          <cell r="K18">
            <v>1.3750560464781261</v>
          </cell>
          <cell r="L18">
            <v>1.5181720849892426</v>
          </cell>
          <cell r="M18">
            <v>1.3356916479512095</v>
          </cell>
          <cell r="N18">
            <v>1.5816852783042974</v>
          </cell>
          <cell r="O18">
            <v>1.4765425098643234</v>
          </cell>
          <cell r="P18">
            <v>1.2699002527524534</v>
          </cell>
        </row>
        <row r="19">
          <cell r="A19" t="str">
            <v>98.05</v>
          </cell>
          <cell r="B19">
            <v>1.4594001334672344</v>
          </cell>
          <cell r="C19">
            <v>1.0694183757712352</v>
          </cell>
          <cell r="D19">
            <v>1.0838849783027236</v>
          </cell>
          <cell r="E19">
            <v>1.0128429655575015</v>
          </cell>
          <cell r="F19">
            <v>1.1386746032093593</v>
          </cell>
          <cell r="G19">
            <v>1.3371694417238005</v>
          </cell>
          <cell r="H19">
            <v>1.6328268035950109</v>
          </cell>
          <cell r="I19">
            <v>1.5062050894714762</v>
          </cell>
          <cell r="J19">
            <v>1.6301978483258892</v>
          </cell>
          <cell r="K19">
            <v>1.332801490531055</v>
          </cell>
          <cell r="L19">
            <v>1.5026081581728745</v>
          </cell>
          <cell r="M19">
            <v>1.3207414439452374</v>
          </cell>
          <cell r="N19">
            <v>1.6193191907358648</v>
          </cell>
          <cell r="O19">
            <v>1.4913062795412027</v>
          </cell>
          <cell r="P19">
            <v>1.2600405413132989</v>
          </cell>
        </row>
        <row r="20">
          <cell r="A20" t="str">
            <v>98.06</v>
          </cell>
          <cell r="B20">
            <v>1.4501849055409928</v>
          </cell>
          <cell r="C20">
            <v>1.0663493290147086</v>
          </cell>
          <cell r="D20">
            <v>1.082795791148885</v>
          </cell>
          <cell r="E20">
            <v>1.0129659643435982</v>
          </cell>
          <cell r="F20">
            <v>1.1356334482989872</v>
          </cell>
          <cell r="G20">
            <v>1.3278000000000003</v>
          </cell>
          <cell r="H20">
            <v>1.6686107026387627</v>
          </cell>
          <cell r="I20">
            <v>1.5216335150250129</v>
          </cell>
          <cell r="J20">
            <v>1.6665378545290084</v>
          </cell>
          <cell r="K20">
            <v>1.3208879745140003</v>
          </cell>
          <cell r="L20">
            <v>1.5170057467974929</v>
          </cell>
          <cell r="M20">
            <v>1.3188860848986206</v>
          </cell>
          <cell r="N20">
            <v>1.6665446998132234</v>
          </cell>
          <cell r="O20">
            <v>1.5162658898953836</v>
          </cell>
          <cell r="P20">
            <v>1.2610793309569011</v>
          </cell>
        </row>
        <row r="21">
          <cell r="A21" t="str">
            <v>98.07</v>
          </cell>
          <cell r="B21">
            <v>1.4468539883776026</v>
          </cell>
          <cell r="C21">
            <v>1.0630868455089937</v>
          </cell>
          <cell r="D21">
            <v>1.0804650703780623</v>
          </cell>
          <cell r="E21">
            <v>1.012345679012346</v>
          </cell>
          <cell r="F21">
            <v>1.133168976117445</v>
          </cell>
          <cell r="G21">
            <v>1.3349662162162166</v>
          </cell>
          <cell r="H21">
            <v>1.7115808702380952</v>
          </cell>
          <cell r="I21">
            <v>1.5482192969812427</v>
          </cell>
          <cell r="J21">
            <v>1.6954369435389149</v>
          </cell>
          <cell r="K21">
            <v>1.315499004186105</v>
          </cell>
          <cell r="L21">
            <v>1.5299341814957623</v>
          </cell>
          <cell r="M21">
            <v>1.3377291045957942</v>
          </cell>
          <cell r="N21">
            <v>1.7258911487119766</v>
          </cell>
          <cell r="O21">
            <v>1.5569808315909974</v>
          </cell>
          <cell r="P21">
            <v>1.2860858762592855</v>
          </cell>
        </row>
        <row r="22">
          <cell r="A22" t="str">
            <v>98.08</v>
          </cell>
          <cell r="B22">
            <v>1.4498688102548782</v>
          </cell>
          <cell r="C22">
            <v>1.0657185150788755</v>
          </cell>
          <cell r="D22">
            <v>1.0789922582010809</v>
          </cell>
          <cell r="E22">
            <v>1.0115165474602983</v>
          </cell>
          <cell r="F22">
            <v>1.1303816947299734</v>
          </cell>
          <cell r="G22">
            <v>1.3431029454651506</v>
          </cell>
          <cell r="H22">
            <v>1.7898164787932962</v>
          </cell>
          <cell r="I22">
            <v>1.5960183125759109</v>
          </cell>
          <cell r="J22">
            <v>1.773283048004513</v>
          </cell>
          <cell r="K22">
            <v>1.3267478102739045</v>
          </cell>
          <cell r="L22">
            <v>1.5788208477339261</v>
          </cell>
          <cell r="M22">
            <v>1.3836953558815481</v>
          </cell>
          <cell r="N22">
            <v>1.8557014453872211</v>
          </cell>
          <cell r="O22">
            <v>1.650359594469768</v>
          </cell>
          <cell r="P22">
            <v>1.3251988521829534</v>
          </cell>
        </row>
        <row r="23">
          <cell r="A23" t="str">
            <v>98.09</v>
          </cell>
          <cell r="B23">
            <v>1.4745221831433384</v>
          </cell>
          <cell r="C23">
            <v>1.1153209789872942</v>
          </cell>
          <cell r="D23">
            <v>1.0809486042116665</v>
          </cell>
          <cell r="E23">
            <v>1.0108754172499193</v>
          </cell>
          <cell r="F23">
            <v>1.1274650689543675</v>
          </cell>
          <cell r="G23">
            <v>1.2746731607280188</v>
          </cell>
          <cell r="H23">
            <v>1.7673865848716444</v>
          </cell>
          <cell r="I23">
            <v>1.5539175635939582</v>
          </cell>
          <cell r="J23">
            <v>1.8869147268454893</v>
          </cell>
          <cell r="K23">
            <v>1.3168032075472367</v>
          </cell>
          <cell r="L23">
            <v>1.6390587061675816</v>
          </cell>
          <cell r="M23">
            <v>1.4514554654764864</v>
          </cell>
          <cell r="N23">
            <v>2.139928741708371</v>
          </cell>
          <cell r="O23">
            <v>1.8408442534445406</v>
          </cell>
          <cell r="P23">
            <v>1.3779566632958948</v>
          </cell>
        </row>
        <row r="24">
          <cell r="A24" t="str">
            <v>98.10</v>
          </cell>
          <cell r="B24">
            <v>1.5269141633188488</v>
          </cell>
          <cell r="C24">
            <v>1.1614523825308005</v>
          </cell>
          <cell r="D24">
            <v>1.0884268500072332</v>
          </cell>
          <cell r="E24">
            <v>1.0102673382409919</v>
          </cell>
          <cell r="F24">
            <v>1.1239661675648545</v>
          </cell>
          <cell r="G24">
            <v>1.2157377798081319</v>
          </cell>
          <cell r="H24">
            <v>1.8155777124589032</v>
          </cell>
          <cell r="I24">
            <v>1.5570270355715268</v>
          </cell>
          <cell r="J24">
            <v>2.0438442390308391</v>
          </cell>
          <cell r="K24">
            <v>1.2891681297514095</v>
          </cell>
          <cell r="L24">
            <v>1.7174334092669001</v>
          </cell>
          <cell r="M24">
            <v>1.5217223122674746</v>
          </cell>
          <cell r="N24">
            <v>2.6261956895152152</v>
          </cell>
          <cell r="O24">
            <v>2.1488157533699628</v>
          </cell>
          <cell r="P24">
            <v>1.4340760123003338</v>
          </cell>
        </row>
        <row r="25">
          <cell r="A25" t="str">
            <v>98.11</v>
          </cell>
          <cell r="B25">
            <v>1.6153296755089166</v>
          </cell>
          <cell r="C25">
            <v>1.2071512638507063</v>
          </cell>
          <cell r="D25">
            <v>1.096815766866398</v>
          </cell>
          <cell r="E25">
            <v>1.0097702667018749</v>
          </cell>
          <cell r="F25">
            <v>1.1199164906262256</v>
          </cell>
          <cell r="G25">
            <v>1.1760361099712764</v>
          </cell>
          <cell r="H25">
            <v>1.9568206390571299</v>
          </cell>
          <cell r="I25">
            <v>1.6210274867793166</v>
          </cell>
          <cell r="J25">
            <v>2.3392955691660307</v>
          </cell>
          <cell r="K25">
            <v>1.2847616013719019</v>
          </cell>
          <cell r="L25">
            <v>1.8841319466608912</v>
          </cell>
          <cell r="M25">
            <v>1.6074028110941461</v>
          </cell>
          <cell r="N25">
            <v>3.3151660081274299</v>
          </cell>
          <cell r="O25">
            <v>2.5785549751304524</v>
          </cell>
          <cell r="P25">
            <v>1.5191076456510706</v>
          </cell>
        </row>
        <row r="26">
          <cell r="A26" t="str">
            <v>98.12</v>
          </cell>
          <cell r="B26">
            <v>1.7320115451872908</v>
          </cell>
          <cell r="C26">
            <v>1.2612124752631086</v>
          </cell>
          <cell r="D26">
            <v>1.1057716079431461</v>
          </cell>
          <cell r="E26">
            <v>1.0092741935483871</v>
          </cell>
          <cell r="F26">
            <v>1.1153612958445678</v>
          </cell>
          <cell r="G26">
            <v>1.2479805020453703</v>
          </cell>
          <cell r="H26">
            <v>2.0452621956151158</v>
          </cell>
          <cell r="I26">
            <v>1.7028697219252569</v>
          </cell>
          <cell r="J26">
            <v>2.6304800191452107</v>
          </cell>
          <cell r="K26">
            <v>1.4799833066980554</v>
          </cell>
          <cell r="L26">
            <v>2.1343577807238709</v>
          </cell>
          <cell r="M26">
            <v>2.1211882664576227</v>
          </cell>
          <cell r="N26">
            <v>3.9841271931082973</v>
          </cell>
          <cell r="O26">
            <v>3.1812720347079684</v>
          </cell>
          <cell r="P26">
            <v>2.0432454039906385</v>
          </cell>
        </row>
        <row r="27">
          <cell r="A27" t="str">
            <v>99.01</v>
          </cell>
          <cell r="B27">
            <v>3.1617652690141318</v>
          </cell>
          <cell r="C27">
            <v>1.9713037392718622</v>
          </cell>
          <cell r="D27">
            <v>1.2022968884996346</v>
          </cell>
          <cell r="E27">
            <v>1.0019249278152069</v>
          </cell>
          <cell r="F27">
            <v>1.0676170419553344</v>
          </cell>
          <cell r="G27">
            <v>1.7803476923076922</v>
          </cell>
          <cell r="H27">
            <v>2.6380679068360973</v>
          </cell>
          <cell r="I27">
            <v>2.2771388994819297</v>
          </cell>
          <cell r="J27">
            <v>5.3747483993757088</v>
          </cell>
          <cell r="K27">
            <v>3.3059571881838075</v>
          </cell>
          <cell r="L27">
            <v>4.505452933557474</v>
          </cell>
          <cell r="M27">
            <v>7.1573875240202645</v>
          </cell>
          <cell r="N27">
            <v>10.187152689912168</v>
          </cell>
          <cell r="O27">
            <v>8.914060892656094</v>
          </cell>
          <cell r="P27">
            <v>7.1308914313804879</v>
          </cell>
        </row>
        <row r="28">
          <cell r="A28" t="str">
            <v>99.02</v>
          </cell>
          <cell r="B28">
            <v>3.3267810831527327</v>
          </cell>
          <cell r="C28">
            <v>2.0025086070646068</v>
          </cell>
          <cell r="D28">
            <v>1.2071012716704623</v>
          </cell>
          <cell r="E28">
            <v>1.0019230769230771</v>
          </cell>
          <cell r="F28">
            <v>1.06232186418338</v>
          </cell>
          <cell r="G28">
            <v>1.7887986685687112</v>
          </cell>
          <cell r="H28">
            <v>2.5423242090736418</v>
          </cell>
          <cell r="I28">
            <v>2.2237807223156789</v>
          </cell>
          <cell r="J28">
            <v>5.2999183296677161</v>
          </cell>
          <cell r="K28">
            <v>3.3469661616662059</v>
          </cell>
          <cell r="L28">
            <v>4.4746921288042332</v>
          </cell>
          <cell r="M28">
            <v>7.0980026148470623</v>
          </cell>
          <cell r="N28">
            <v>9.8771778141857052</v>
          </cell>
          <cell r="O28">
            <v>8.7027557652312364</v>
          </cell>
          <cell r="P28">
            <v>6.8487394709849569</v>
          </cell>
        </row>
        <row r="29">
          <cell r="A29" t="str">
            <v>99.03</v>
          </cell>
          <cell r="B29">
            <v>3.4840198768443984</v>
          </cell>
          <cell r="C29">
            <v>2.0271392432076678</v>
          </cell>
          <cell r="D29">
            <v>1.2119344491367086</v>
          </cell>
          <cell r="E29">
            <v>1.0025641025641028</v>
          </cell>
          <cell r="F29">
            <v>1.0605543827893675</v>
          </cell>
          <cell r="G29">
            <v>1.7950745858080648</v>
          </cell>
          <cell r="H29">
            <v>2.2972694136774776</v>
          </cell>
          <cell r="I29">
            <v>2.0932093943260139</v>
          </cell>
          <cell r="J29">
            <v>4.7885323410512832</v>
          </cell>
          <cell r="K29">
            <v>3.4924255472009502</v>
          </cell>
          <cell r="L29">
            <v>4.2618844903666906</v>
          </cell>
          <cell r="M29">
            <v>7.1126158983140151</v>
          </cell>
          <cell r="N29">
            <v>8.9552350247247006</v>
          </cell>
          <cell r="O29">
            <v>8.2072966531847964</v>
          </cell>
          <cell r="P29">
            <v>6.5959846484437845</v>
          </cell>
        </row>
        <row r="30">
          <cell r="A30" t="str">
            <v>99.04</v>
          </cell>
          <cell r="B30">
            <v>3.597446588764238</v>
          </cell>
          <cell r="C30">
            <v>2.0530287569833714</v>
          </cell>
          <cell r="D30">
            <v>1.2174194381347667</v>
          </cell>
          <cell r="E30">
            <v>1.0036049026676281</v>
          </cell>
          <cell r="F30">
            <v>1.0594370041539019</v>
          </cell>
          <cell r="G30">
            <v>1.7817018771726534</v>
          </cell>
          <cell r="H30">
            <v>2.1491660816049514</v>
          </cell>
          <cell r="I30">
            <v>2.0069410386210298</v>
          </cell>
          <cell r="J30">
            <v>4.4843021753732231</v>
          </cell>
          <cell r="K30">
            <v>3.5276158798982555</v>
          </cell>
          <cell r="L30">
            <v>4.1136989375876052</v>
          </cell>
          <cell r="M30">
            <v>7.0826148658098917</v>
          </cell>
          <cell r="N30">
            <v>8.4432334525470747</v>
          </cell>
          <cell r="O30">
            <v>7.9171529566227559</v>
          </cell>
          <cell r="P30">
            <v>6.4383576819430912</v>
          </cell>
        </row>
        <row r="31">
          <cell r="A31" t="str">
            <v>99.05</v>
          </cell>
          <cell r="B31">
            <v>3.7099262508286559</v>
          </cell>
          <cell r="C31">
            <v>2.0760061978410085</v>
          </cell>
          <cell r="D31">
            <v>1.2266652608214759</v>
          </cell>
          <cell r="E31">
            <v>1.0036503362151779</v>
          </cell>
          <cell r="F31">
            <v>1.0593356238099261</v>
          </cell>
          <cell r="G31">
            <v>1.7787298297015195</v>
          </cell>
          <cell r="H31">
            <v>2.1397987586427574</v>
          </cell>
          <cell r="I31">
            <v>2.002517282268681</v>
          </cell>
          <cell r="J31">
            <v>4.4555117001265572</v>
          </cell>
          <cell r="K31">
            <v>3.5417136608140343</v>
          </cell>
          <cell r="L31">
            <v>4.1077755140497683</v>
          </cell>
          <cell r="M31">
            <v>7.0177005707446529</v>
          </cell>
          <cell r="N31">
            <v>8.3589072811548402</v>
          </cell>
          <cell r="O31">
            <v>7.8496432366488182</v>
          </cell>
          <cell r="P31">
            <v>6.3652690694226663</v>
          </cell>
        </row>
        <row r="32">
          <cell r="A32" t="str">
            <v>99.06</v>
          </cell>
          <cell r="B32">
            <v>3.8161971916857045</v>
          </cell>
          <cell r="C32">
            <v>2.0978258953993407</v>
          </cell>
          <cell r="D32">
            <v>1.233018272216051</v>
          </cell>
          <cell r="E32">
            <v>1.0036800000000001</v>
          </cell>
          <cell r="F32">
            <v>1.058985493728936</v>
          </cell>
          <cell r="G32">
            <v>1.7791600542250334</v>
          </cell>
          <cell r="H32">
            <v>2.1013059180779945</v>
          </cell>
          <cell r="I32">
            <v>1.9800754262920406</v>
          </cell>
          <cell r="J32">
            <v>4.3356031677268678</v>
          </cell>
          <cell r="K32">
            <v>3.5371468549613487</v>
          </cell>
          <cell r="L32">
            <v>4.0348377053529942</v>
          </cell>
          <cell r="M32">
            <v>6.9467428270923923</v>
          </cell>
          <cell r="N32">
            <v>8.1400904616369498</v>
          </cell>
          <cell r="O32">
            <v>7.6914032937595627</v>
          </cell>
          <cell r="P32">
            <v>6.3273543814017232</v>
          </cell>
        </row>
        <row r="33">
          <cell r="A33" t="str">
            <v>99.07</v>
          </cell>
          <cell r="B33">
            <v>3.912686467427843</v>
          </cell>
          <cell r="C33">
            <v>2.1216443519370713</v>
          </cell>
          <cell r="D33">
            <v>1.2372729825864859</v>
          </cell>
          <cell r="E33">
            <v>1.0039736914223076</v>
          </cell>
          <cell r="F33">
            <v>1.0588865288519629</v>
          </cell>
          <cell r="G33">
            <v>1.7690552448437298</v>
          </cell>
          <cell r="H33">
            <v>2.0445565096465663</v>
          </cell>
          <cell r="I33">
            <v>1.9415145548783193</v>
          </cell>
          <cell r="J33">
            <v>4.2191000178691871</v>
          </cell>
          <cell r="K33">
            <v>3.5364303144231148</v>
          </cell>
          <cell r="L33">
            <v>3.9634057521008987</v>
          </cell>
          <cell r="M33">
            <v>6.8514924844288032</v>
          </cell>
          <cell r="N33">
            <v>7.8720195060920668</v>
          </cell>
          <cell r="O33">
            <v>7.4904685644784967</v>
          </cell>
          <cell r="P33">
            <v>6.2656984143647403</v>
          </cell>
        </row>
        <row r="34">
          <cell r="A34" t="str">
            <v>99.08</v>
          </cell>
          <cell r="B34">
            <v>4.0050729372994729</v>
          </cell>
          <cell r="C34">
            <v>2.1329822606104316</v>
          </cell>
          <cell r="D34">
            <v>1.2416688382807326</v>
          </cell>
          <cell r="E34">
            <v>1.0043144774688402</v>
          </cell>
          <cell r="F34">
            <v>1.0604091334029546</v>
          </cell>
          <cell r="G34">
            <v>1.7586387077615477</v>
          </cell>
          <cell r="H34">
            <v>1.9655003558633322</v>
          </cell>
          <cell r="I34">
            <v>1.8899786196908925</v>
          </cell>
          <cell r="J34">
            <v>3.9772618798371902</v>
          </cell>
          <cell r="K34">
            <v>3.4565661651485993</v>
          </cell>
          <cell r="L34">
            <v>3.7867074762382544</v>
          </cell>
          <cell r="M34">
            <v>6.7044036019864546</v>
          </cell>
          <cell r="N34">
            <v>7.4489235978692969</v>
          </cell>
          <cell r="O34">
            <v>7.1773621359524595</v>
          </cell>
          <cell r="P34">
            <v>6.1548789583260834</v>
          </cell>
        </row>
        <row r="35">
          <cell r="A35" t="str">
            <v>99.09</v>
          </cell>
          <cell r="B35">
            <v>4.0552243088886861</v>
          </cell>
          <cell r="C35">
            <v>2.0547178134203783</v>
          </cell>
          <cell r="D35">
            <v>1.2418218782767412</v>
          </cell>
          <cell r="E35">
            <v>1.004580315296123</v>
          </cell>
          <cell r="F35">
            <v>1.0622853196620177</v>
          </cell>
          <cell r="G35">
            <v>1.8536103037229719</v>
          </cell>
          <cell r="H35">
            <v>2.014297606539964</v>
          </cell>
          <cell r="I35">
            <v>1.957190140381863</v>
          </cell>
          <cell r="J35">
            <v>3.7362605751182438</v>
          </cell>
          <cell r="K35">
            <v>3.4559337740709331</v>
          </cell>
          <cell r="L35">
            <v>3.6383497648684524</v>
          </cell>
          <cell r="M35">
            <v>6.4417755518367468</v>
          </cell>
          <cell r="N35">
            <v>6.5935512053617025</v>
          </cell>
          <cell r="O35">
            <v>6.5415641064798544</v>
          </cell>
          <cell r="P35">
            <v>5.9661700590987419</v>
          </cell>
        </row>
        <row r="36">
          <cell r="A36" t="str">
            <v>99.10</v>
          </cell>
          <cell r="B36">
            <v>4.0640499742161795</v>
          </cell>
          <cell r="C36">
            <v>1.9883862502970837</v>
          </cell>
          <cell r="D36">
            <v>1.2354582082100265</v>
          </cell>
          <cell r="E36">
            <v>1.004889741131352</v>
          </cell>
          <cell r="F36">
            <v>1.064343580001637</v>
          </cell>
          <cell r="G36">
            <v>1.947991074148695</v>
          </cell>
          <cell r="H36">
            <v>2.0006235889901629</v>
          </cell>
          <cell r="I36">
            <v>1.9829099338341287</v>
          </cell>
          <cell r="J36">
            <v>3.4844035886134339</v>
          </cell>
          <cell r="K36">
            <v>3.5161560601989628</v>
          </cell>
          <cell r="L36">
            <v>3.4947124606149704</v>
          </cell>
          <cell r="M36">
            <v>6.1985169191792515</v>
          </cell>
          <cell r="N36">
            <v>5.5284286448468567</v>
          </cell>
          <cell r="O36">
            <v>5.7335340747206649</v>
          </cell>
          <cell r="P36">
            <v>5.7698364151237946</v>
          </cell>
        </row>
        <row r="37">
          <cell r="A37" t="str">
            <v>99.11</v>
          </cell>
          <cell r="B37">
            <v>4.017741850638858</v>
          </cell>
          <cell r="C37">
            <v>1.9270941207804184</v>
          </cell>
          <cell r="D37">
            <v>1.230089214006596</v>
          </cell>
          <cell r="E37">
            <v>1.0053172942817297</v>
          </cell>
          <cell r="F37">
            <v>1.0664129301898893</v>
          </cell>
          <cell r="G37">
            <v>2.0121812241816226</v>
          </cell>
          <cell r="H37">
            <v>1.9257220554654437</v>
          </cell>
          <cell r="I37">
            <v>1.9526983298029084</v>
          </cell>
          <cell r="J37">
            <v>3.1260202477271042</v>
          </cell>
          <cell r="K37">
            <v>3.5024629002691126</v>
          </cell>
          <cell r="L37">
            <v>3.2368144490995765</v>
          </cell>
          <cell r="M37">
            <v>5.878424121511701</v>
          </cell>
          <cell r="N37">
            <v>4.5658593382055139</v>
          </cell>
          <cell r="O37">
            <v>4.9187820808407885</v>
          </cell>
          <cell r="P37">
            <v>5.4643972886028527</v>
          </cell>
        </row>
        <row r="38">
          <cell r="A38" t="str">
            <v>99.12</v>
          </cell>
          <cell r="B38">
            <v>3.938044294516299</v>
          </cell>
          <cell r="C38">
            <v>1.8575451381589752</v>
          </cell>
          <cell r="D38">
            <v>1.2264346937429307</v>
          </cell>
          <cell r="E38">
            <v>1.0058330003995208</v>
          </cell>
          <cell r="F38">
            <v>1.0686279707676134</v>
          </cell>
          <cell r="G38">
            <v>1.8948138404624186</v>
          </cell>
          <cell r="H38">
            <v>1.8997383533407413</v>
          </cell>
          <cell r="I38">
            <v>1.8981884590750597</v>
          </cell>
          <cell r="J38">
            <v>2.820363202293759</v>
          </cell>
          <cell r="K38">
            <v>3.0012617721851953</v>
          </cell>
          <cell r="L38">
            <v>2.8744545797722401</v>
          </cell>
          <cell r="M38">
            <v>4.4602254938944403</v>
          </cell>
          <cell r="N38">
            <v>3.9328882624546959</v>
          </cell>
          <cell r="O38">
            <v>4.0844206366240252</v>
          </cell>
          <cell r="P38">
            <v>4.0850536023276502</v>
          </cell>
        </row>
        <row r="39">
          <cell r="A39" t="str">
            <v>2000.01</v>
          </cell>
          <cell r="B39">
            <v>3.4376762048322673</v>
          </cell>
          <cell r="C39">
            <v>1.2886194116317324</v>
          </cell>
          <cell r="D39">
            <v>1.2276999183354727</v>
          </cell>
          <cell r="E39">
            <v>1.0163304514889528</v>
          </cell>
          <cell r="F39">
            <v>1.0952940277928824</v>
          </cell>
          <cell r="G39">
            <v>1.2908674253915455</v>
          </cell>
          <cell r="H39">
            <v>1.8517988179940026</v>
          </cell>
          <cell r="I39">
            <v>1.667254281909671</v>
          </cell>
          <cell r="J39">
            <v>1.5098515537806516</v>
          </cell>
          <cell r="K39">
            <v>1.1576600399460226</v>
          </cell>
          <cell r="L39">
            <v>1.4012619103221804</v>
          </cell>
          <cell r="M39">
            <v>1.4179040708564057</v>
          </cell>
          <cell r="N39">
            <v>2.1123344753881037</v>
          </cell>
          <cell r="O39">
            <v>1.8780419601119374</v>
          </cell>
          <cell r="P39">
            <v>1.3018928590806056</v>
          </cell>
        </row>
        <row r="40">
          <cell r="A40" t="str">
            <v>2000.02</v>
          </cell>
          <cell r="B40">
            <v>3.3668957869508351</v>
          </cell>
          <cell r="C40">
            <v>1.2692336048315689</v>
          </cell>
          <cell r="D40">
            <v>1.2417482258587142</v>
          </cell>
          <cell r="E40">
            <v>1.0172744721689055</v>
          </cell>
          <cell r="F40">
            <v>1.0967828628483791</v>
          </cell>
          <cell r="G40">
            <v>1.3529772877722377</v>
          </cell>
          <cell r="H40">
            <v>1.8997794371300467</v>
          </cell>
          <cell r="I40">
            <v>1.713840447277962</v>
          </cell>
          <cell r="J40">
            <v>1.5212571525926282</v>
          </cell>
          <cell r="K40">
            <v>1.2077809465445144</v>
          </cell>
          <cell r="L40">
            <v>1.4221798566280601</v>
          </cell>
          <cell r="M40">
            <v>1.4918865446566525</v>
          </cell>
          <cell r="N40">
            <v>2.1387340808019846</v>
          </cell>
          <cell r="O40">
            <v>1.9157932792333676</v>
          </cell>
          <cell r="P40">
            <v>1.4301301197469667</v>
          </cell>
        </row>
        <row r="41">
          <cell r="A41" t="str">
            <v>2000.03</v>
          </cell>
          <cell r="B41">
            <v>3.2742524744201114</v>
          </cell>
          <cell r="C41">
            <v>1.2537054995297254</v>
          </cell>
          <cell r="D41">
            <v>1.2506162271639121</v>
          </cell>
          <cell r="E41">
            <v>1.0179028132992323</v>
          </cell>
          <cell r="F41">
            <v>1.0983773932909702</v>
          </cell>
          <cell r="G41">
            <v>1.4055763860537034</v>
          </cell>
          <cell r="H41">
            <v>1.9968164388698568</v>
          </cell>
          <cell r="I41">
            <v>1.7907917067202204</v>
          </cell>
          <cell r="J41">
            <v>1.6226968491967535</v>
          </cell>
          <cell r="K41">
            <v>1.2236808441239957</v>
          </cell>
          <cell r="L41">
            <v>1.4898365192098579</v>
          </cell>
          <cell r="M41">
            <v>1.5325051406334858</v>
          </cell>
          <cell r="N41">
            <v>2.2106079649611585</v>
          </cell>
          <cell r="O41">
            <v>1.972071368801918</v>
          </cell>
          <cell r="P41">
            <v>1.5377362950126592</v>
          </cell>
        </row>
        <row r="42">
          <cell r="A42" t="str">
            <v>2000.04</v>
          </cell>
          <cell r="B42">
            <v>3.2106476191265751</v>
          </cell>
          <cell r="C42">
            <v>1.2394287384651224</v>
          </cell>
          <cell r="D42">
            <v>1.253187176785354</v>
          </cell>
          <cell r="E42">
            <v>1.0172413793103445</v>
          </cell>
          <cell r="F42">
            <v>1.0985942453318998</v>
          </cell>
          <cell r="G42">
            <v>1.4653018474127946</v>
          </cell>
          <cell r="H42">
            <v>1.9518845437170269</v>
          </cell>
          <cell r="I42">
            <v>1.7846915329839665</v>
          </cell>
          <cell r="J42">
            <v>1.5995501156155165</v>
          </cell>
          <cell r="K42">
            <v>1.2641060047443806</v>
          </cell>
          <cell r="L42">
            <v>1.48811845244666</v>
          </cell>
          <cell r="M42">
            <v>1.5707778813942457</v>
          </cell>
          <cell r="N42">
            <v>2.117074890908655</v>
          </cell>
          <cell r="O42">
            <v>1.9281151799633971</v>
          </cell>
          <cell r="P42">
            <v>1.6014334324682777</v>
          </cell>
        </row>
        <row r="43">
          <cell r="A43" t="str">
            <v>2000.05</v>
          </cell>
          <cell r="B43">
            <v>3.1449850233812757</v>
          </cell>
          <cell r="C43">
            <v>1.2298862741161325</v>
          </cell>
          <cell r="D43">
            <v>1.2539709731669344</v>
          </cell>
          <cell r="E43">
            <v>1.0166539050535983</v>
          </cell>
          <cell r="F43">
            <v>1.0987972364737038</v>
          </cell>
          <cell r="G43">
            <v>1.5369703650533659</v>
          </cell>
          <cell r="H43">
            <v>1.8931101111414022</v>
          </cell>
          <cell r="I43">
            <v>1.7728349399801318</v>
          </cell>
          <cell r="J43">
            <v>1.5605721682858855</v>
          </cell>
          <cell r="K43">
            <v>1.3236275361140772</v>
          </cell>
          <cell r="L43">
            <v>1.4828306024184827</v>
          </cell>
          <cell r="M43">
            <v>1.6153763316981447</v>
          </cell>
          <cell r="N43">
            <v>2.0143382457496748</v>
          </cell>
          <cell r="O43">
            <v>1.6923712086173339</v>
          </cell>
          <cell r="P43">
            <v>1.6496174665798446</v>
          </cell>
        </row>
        <row r="44">
          <cell r="A44" t="str">
            <v>2000.06</v>
          </cell>
          <cell r="B44">
            <v>3.0966957072144061</v>
          </cell>
          <cell r="C44">
            <v>1.2250229034588074</v>
          </cell>
          <cell r="D44">
            <v>1.2622696881572699</v>
          </cell>
          <cell r="E44">
            <v>1.0170572293958229</v>
          </cell>
          <cell r="F44">
            <v>1.0999670051930748</v>
          </cell>
          <cell r="G44">
            <v>1.6358042676489051</v>
          </cell>
          <cell r="H44">
            <v>1.8813141518258127</v>
          </cell>
          <cell r="I44">
            <v>1.7982981957552726</v>
          </cell>
          <cell r="J44">
            <v>1.5575606886357432</v>
          </cell>
          <cell r="K44">
            <v>1.4033947639357005</v>
          </cell>
          <cell r="L44">
            <v>1.5066519639596934</v>
          </cell>
          <cell r="M44">
            <v>1.7201604896016807</v>
          </cell>
          <cell r="N44">
            <v>2.0008759540262391</v>
          </cell>
          <cell r="O44">
            <v>1.5791965795054024</v>
          </cell>
          <cell r="P44">
            <v>1.742762268608673</v>
          </cell>
        </row>
        <row r="45">
          <cell r="A45" t="str">
            <v>2000.07</v>
          </cell>
          <cell r="B45">
            <v>3.0568073245564271</v>
          </cell>
          <cell r="C45">
            <v>1.2197411739654442</v>
          </cell>
          <cell r="D45">
            <v>1.2698603363685359</v>
          </cell>
          <cell r="E45">
            <v>1.0173331513579906</v>
          </cell>
          <cell r="F45">
            <v>1.1023948566346204</v>
          </cell>
          <cell r="G45">
            <v>1.7537802131172024</v>
          </cell>
          <cell r="H45">
            <v>1.8891167026952194</v>
          </cell>
          <cell r="I45">
            <v>1.8429949137524766</v>
          </cell>
          <cell r="J45">
            <v>1.5680368820089996</v>
          </cell>
          <cell r="K45">
            <v>1.4975267966620722</v>
          </cell>
          <cell r="L45">
            <v>1.5444723852840687</v>
          </cell>
          <cell r="M45">
            <v>1.8382284139068217</v>
          </cell>
          <cell r="N45">
            <v>2.0032432419694333</v>
          </cell>
          <cell r="O45">
            <v>1.5121320571355941</v>
          </cell>
          <cell r="P45">
            <v>1.8552056430107342</v>
          </cell>
        </row>
        <row r="46">
          <cell r="A46" t="str">
            <v>2000.08</v>
          </cell>
          <cell r="B46">
            <v>3.0122976105503421</v>
          </cell>
          <cell r="C46">
            <v>1.2155110000082348</v>
          </cell>
          <cell r="D46">
            <v>1.2739669677111087</v>
          </cell>
          <cell r="E46">
            <v>1.0174224343675413</v>
          </cell>
          <cell r="F46">
            <v>1.1029145472982393</v>
          </cell>
          <cell r="G46">
            <v>1.8883993327151567</v>
          </cell>
          <cell r="H46">
            <v>1.8750559565187046</v>
          </cell>
          <cell r="I46">
            <v>1.8795888702306589</v>
          </cell>
          <cell r="J46">
            <v>1.578103906396241</v>
          </cell>
          <cell r="K46">
            <v>1.6264831839218663</v>
          </cell>
          <cell r="L46">
            <v>1.5942652506753463</v>
          </cell>
          <cell r="M46">
            <v>1.9481481642264165</v>
          </cell>
          <cell r="N46">
            <v>1.9622295761575612</v>
          </cell>
          <cell r="O46">
            <v>1.4440168634529613</v>
          </cell>
          <cell r="P46">
            <v>1.9826884489663512</v>
          </cell>
        </row>
        <row r="47">
          <cell r="A47" t="str">
            <v>2000.09</v>
          </cell>
          <cell r="B47">
            <v>2.9568067819268666</v>
          </cell>
          <cell r="C47">
            <v>1.2119612257574817</v>
          </cell>
          <cell r="D47">
            <v>1.2789518622509188</v>
          </cell>
          <cell r="E47">
            <v>1.0182377266461666</v>
          </cell>
          <cell r="F47">
            <v>1.1029020696157026</v>
          </cell>
          <cell r="G47">
            <v>2.0483261481333868</v>
          </cell>
          <cell r="H47">
            <v>1.8433984063811855</v>
          </cell>
          <cell r="I47">
            <v>1.9123743260836155</v>
          </cell>
          <cell r="J47">
            <v>1.5634913911916606</v>
          </cell>
          <cell r="K47">
            <v>1.7702398044361958</v>
          </cell>
          <cell r="L47">
            <v>1.6320827131962787</v>
          </cell>
          <cell r="M47">
            <v>2.0668148639489328</v>
          </cell>
          <cell r="N47">
            <v>1.8949064357515784</v>
          </cell>
          <cell r="O47">
            <v>1.3822528375807417</v>
          </cell>
          <cell r="P47">
            <v>2.1276010038671873</v>
          </cell>
        </row>
        <row r="48">
          <cell r="A48" t="str">
            <v>2000.10</v>
          </cell>
          <cell r="B48">
            <v>2.8802024583062353</v>
          </cell>
          <cell r="C48">
            <v>1.2100294483047656</v>
          </cell>
          <cell r="D48">
            <v>1.2833545472397088</v>
          </cell>
          <cell r="E48">
            <v>1.0187959164201887</v>
          </cell>
          <cell r="F48">
            <v>1.1025424933617523</v>
          </cell>
          <cell r="G48">
            <v>2.1836381697779337</v>
          </cell>
          <cell r="H48">
            <v>1.7828398008335364</v>
          </cell>
          <cell r="I48">
            <v>1.9153544782562328</v>
          </cell>
          <cell r="J48">
            <v>1.5223439610124765</v>
          </cell>
          <cell r="K48">
            <v>1.892601372985415</v>
          </cell>
          <cell r="L48">
            <v>1.643290673025712</v>
          </cell>
          <cell r="M48">
            <v>2.1566120291062685</v>
          </cell>
          <cell r="N48">
            <v>1.797291720376309</v>
          </cell>
          <cell r="O48">
            <v>1.3121096267035361</v>
          </cell>
          <cell r="P48">
            <v>2.240099935860365</v>
          </cell>
        </row>
        <row r="49">
          <cell r="A49" t="str">
            <v>2000.11</v>
          </cell>
          <cell r="B49">
            <v>2.7889424220797823</v>
          </cell>
          <cell r="C49">
            <v>1.2088107466941327</v>
          </cell>
          <cell r="D49">
            <v>1.2839125626354921</v>
          </cell>
          <cell r="E49">
            <v>1.0192491112459898</v>
          </cell>
          <cell r="F49">
            <v>1.1017335892108855</v>
          </cell>
          <cell r="G49">
            <v>2.2994839642798097</v>
          </cell>
          <cell r="H49">
            <v>1.7036567021894837</v>
          </cell>
          <cell r="I49">
            <v>1.8952248154454403</v>
          </cell>
          <cell r="J49">
            <v>1.4660476767629942</v>
          </cell>
          <cell r="K49">
            <v>2.0005135850643248</v>
          </cell>
          <cell r="L49">
            <v>1.6362611581027355</v>
          </cell>
          <cell r="M49">
            <v>2.2347207121781256</v>
          </cell>
          <cell r="N49">
            <v>1.6896476391234585</v>
          </cell>
          <cell r="O49">
            <v>1.2420599107799908</v>
          </cell>
          <cell r="P49">
            <v>2.3455511337807593</v>
          </cell>
        </row>
        <row r="50">
          <cell r="A50" t="str">
            <v>2000.12</v>
          </cell>
          <cell r="B50">
            <v>2.6890371817506131</v>
          </cell>
          <cell r="C50">
            <v>1.2081237862441037</v>
          </cell>
          <cell r="D50">
            <v>1.2815548538159107</v>
          </cell>
          <cell r="E50">
            <v>1.0194629806164601</v>
          </cell>
          <cell r="F50">
            <v>1.1003872071201879</v>
          </cell>
          <cell r="G50">
            <v>2.4113065728711836</v>
          </cell>
          <cell r="H50">
            <v>1.6489055282219642</v>
          </cell>
          <cell r="I50">
            <v>1.8884297823116645</v>
          </cell>
          <cell r="J50">
            <v>1.4392309528449028</v>
          </cell>
          <cell r="K50">
            <v>2.1177142719311037</v>
          </cell>
          <cell r="L50">
            <v>1.6510575591478349</v>
          </cell>
          <cell r="M50">
            <v>2.3295114313890708</v>
          </cell>
          <cell r="N50">
            <v>1.6223378416957077</v>
          </cell>
          <cell r="O50">
            <v>1.197725779922088</v>
          </cell>
          <cell r="P50">
            <v>2.4581938432410739</v>
          </cell>
        </row>
        <row r="51">
          <cell r="A51" t="str">
            <v>2001.01</v>
          </cell>
          <cell r="B51">
            <v>1.9092438458605581</v>
          </cell>
          <cell r="C51">
            <v>1.2071545164837107</v>
          </cell>
          <cell r="D51">
            <v>1.2208722196411439</v>
          </cell>
          <cell r="E51">
            <v>1.0236294896030249</v>
          </cell>
          <cell r="F51">
            <v>1.0755687538554204</v>
          </cell>
          <cell r="G51">
            <v>3.5225887295533838</v>
          </cell>
          <cell r="H51">
            <v>1.2919345702723186</v>
          </cell>
          <cell r="I51">
            <v>1.8601375252150207</v>
          </cell>
          <cell r="J51">
            <v>1.2931890656579212</v>
          </cell>
          <cell r="K51">
            <v>3.5260092366040383</v>
          </cell>
          <cell r="L51">
            <v>1.8619437575085624</v>
          </cell>
          <cell r="M51">
            <v>3.2903928085983485</v>
          </cell>
          <cell r="N51">
            <v>1.2067750582233308</v>
          </cell>
          <cell r="O51">
            <v>1.737524191973282</v>
          </cell>
          <cell r="P51">
            <v>3.5436229250985036</v>
          </cell>
        </row>
        <row r="52">
          <cell r="A52" t="str">
            <v>2001.02</v>
          </cell>
          <cell r="B52">
            <v>1.8595287051059473</v>
          </cell>
          <cell r="C52">
            <v>1.2149619835057446</v>
          </cell>
          <cell r="D52">
            <v>1.2046579796360724</v>
          </cell>
          <cell r="E52">
            <v>1.0250000000000004</v>
          </cell>
          <cell r="F52">
            <v>1.0713175118918727</v>
          </cell>
          <cell r="G52">
            <v>3.3418615363604127</v>
          </cell>
          <cell r="H52">
            <v>1.3067610927738258</v>
          </cell>
          <cell r="I52">
            <v>1.8530799877487325</v>
          </cell>
          <cell r="J52">
            <v>1.3175028217157465</v>
          </cell>
          <cell r="K52">
            <v>3.3700460927642917</v>
          </cell>
          <cell r="L52">
            <v>1.86843169774628</v>
          </cell>
          <cell r="M52">
            <v>3.1146488564738615</v>
          </cell>
          <cell r="N52">
            <v>1.2176365067299699</v>
          </cell>
          <cell r="O52">
            <v>1.7267855592213395</v>
          </cell>
          <cell r="P52">
            <v>3.362751210360313</v>
          </cell>
        </row>
        <row r="53">
          <cell r="A53" t="str">
            <v>2001.03</v>
          </cell>
          <cell r="B53">
            <v>1.8314427793210351</v>
          </cell>
          <cell r="C53">
            <v>1.2228627719034904</v>
          </cell>
          <cell r="D53">
            <v>1.1937292446453058</v>
          </cell>
          <cell r="E53">
            <v>1.0251256281407037</v>
          </cell>
          <cell r="F53">
            <v>1.0683930130993575</v>
          </cell>
          <cell r="G53">
            <v>3.1999325635011968</v>
          </cell>
          <cell r="H53">
            <v>1.2767352946377717</v>
          </cell>
          <cell r="I53">
            <v>1.8027389019093092</v>
          </cell>
          <cell r="J53">
            <v>1.290654353489219</v>
          </cell>
          <cell r="K53">
            <v>3.2353015669316916</v>
          </cell>
          <cell r="L53">
            <v>1.8224874766040304</v>
          </cell>
          <cell r="M53">
            <v>3.0049995363324151</v>
          </cell>
          <cell r="N53">
            <v>1.1981910551190089</v>
          </cell>
          <cell r="O53">
            <v>1.6921045554363086</v>
          </cell>
          <cell r="P53">
            <v>3.2279380012275922</v>
          </cell>
        </row>
        <row r="54">
          <cell r="A54" t="str">
            <v>2001.04</v>
          </cell>
          <cell r="B54">
            <v>1.8091786184280749</v>
          </cell>
          <cell r="C54">
            <v>1.2296134919480228</v>
          </cell>
          <cell r="D54">
            <v>1.1877009715245714</v>
          </cell>
          <cell r="E54">
            <v>1.026129943502825</v>
          </cell>
          <cell r="F54">
            <v>1.0679779079587657</v>
          </cell>
          <cell r="G54">
            <v>3.1026603434776359</v>
          </cell>
          <cell r="H54">
            <v>1.2876760041317497</v>
          </cell>
          <cell r="I54">
            <v>1.7997093838247367</v>
          </cell>
          <cell r="J54">
            <v>1.3015007492329478</v>
          </cell>
          <cell r="K54">
            <v>3.1350980740753394</v>
          </cell>
          <cell r="L54">
            <v>1.8189150166440424</v>
          </cell>
          <cell r="M54">
            <v>2.9184099321346082</v>
          </cell>
          <cell r="N54">
            <v>1.2094201917382148</v>
          </cell>
          <cell r="O54">
            <v>1.6909926617206377</v>
          </cell>
          <cell r="P54">
            <v>3.1730037944824145</v>
          </cell>
        </row>
        <row r="55">
          <cell r="A55" t="str">
            <v>2001.05</v>
          </cell>
          <cell r="B55">
            <v>1.7881927599030605</v>
          </cell>
          <cell r="C55">
            <v>1.2336951611667142</v>
          </cell>
          <cell r="D55">
            <v>1.1800247865341307</v>
          </cell>
          <cell r="E55">
            <v>1.0278666917717947</v>
          </cell>
          <cell r="F55">
            <v>1.0685875650660175</v>
          </cell>
          <cell r="G55">
            <v>2.9614537679724005</v>
          </cell>
          <cell r="H55">
            <v>1.2910476379324092</v>
          </cell>
          <cell r="I55">
            <v>1.7801218966055412</v>
          </cell>
          <cell r="J55">
            <v>1.3081223590199025</v>
          </cell>
          <cell r="K55">
            <v>2.9996474636886106</v>
          </cell>
          <cell r="L55">
            <v>1.8035259043355654</v>
          </cell>
          <cell r="M55">
            <v>2.8253437156307899</v>
          </cell>
          <cell r="N55">
            <v>1.2263505032627746</v>
          </cell>
          <cell r="O55">
            <v>1.8796236562356465</v>
          </cell>
          <cell r="P55">
            <v>3.1164297383226778</v>
          </cell>
        </row>
        <row r="56">
          <cell r="A56" t="str">
            <v>2001.06</v>
          </cell>
          <cell r="B56">
            <v>1.7618525254338229</v>
          </cell>
          <cell r="C56">
            <v>1.2343317353254415</v>
          </cell>
          <cell r="D56">
            <v>1.1687308252656363</v>
          </cell>
          <cell r="E56">
            <v>1.0283699059561131</v>
          </cell>
          <cell r="F56">
            <v>1.0673722485958326</v>
          </cell>
          <cell r="G56">
            <v>2.7761359118859326</v>
          </cell>
          <cell r="H56">
            <v>1.2947182823892225</v>
          </cell>
          <cell r="I56">
            <v>1.7503770481620664</v>
          </cell>
          <cell r="J56">
            <v>1.3172329342746523</v>
          </cell>
          <cell r="K56">
            <v>2.824674509978939</v>
          </cell>
          <cell r="L56">
            <v>1.7809053117354017</v>
          </cell>
          <cell r="M56">
            <v>2.6394521968427278</v>
          </cell>
          <cell r="N56">
            <v>1.2253163775361493</v>
          </cell>
          <cell r="O56">
            <v>2.0016261352439964</v>
          </cell>
          <cell r="P56">
            <v>2.9699446479629898</v>
          </cell>
        </row>
        <row r="57">
          <cell r="A57" t="str">
            <v>2001.07</v>
          </cell>
          <cell r="B57">
            <v>1.7351168502450636</v>
          </cell>
          <cell r="C57">
            <v>1.2324128837654882</v>
          </cell>
          <cell r="D57">
            <v>1.1581558566253767</v>
          </cell>
          <cell r="E57">
            <v>1.0280386369734373</v>
          </cell>
          <cell r="F57">
            <v>1.0649664076880083</v>
          </cell>
          <cell r="G57">
            <v>2.5774592295114309</v>
          </cell>
          <cell r="H57">
            <v>1.2950068016803782</v>
          </cell>
          <cell r="I57">
            <v>1.7109016396620782</v>
          </cell>
          <cell r="J57">
            <v>1.3259424776270639</v>
          </cell>
          <cell r="K57">
            <v>2.6425239819476976</v>
          </cell>
          <cell r="L57">
            <v>1.7525702592466574</v>
          </cell>
          <cell r="M57">
            <v>2.463599412576627</v>
          </cell>
          <cell r="N57">
            <v>1.2302776188030788</v>
          </cell>
          <cell r="O57">
            <v>2.0966663750341992</v>
          </cell>
          <cell r="P57">
            <v>2.7715418361948712</v>
          </cell>
        </row>
        <row r="58">
          <cell r="A58" t="str">
            <v>2001.08</v>
          </cell>
          <cell r="B58">
            <v>1.7090589496374795</v>
          </cell>
          <cell r="C58">
            <v>1.229389552730477</v>
          </cell>
          <cell r="D58">
            <v>1.1500632367296224</v>
          </cell>
          <cell r="E58">
            <v>1.0277973258268827</v>
          </cell>
          <cell r="F58">
            <v>1.0632146931957842</v>
          </cell>
          <cell r="G58">
            <v>2.3855548990295259</v>
          </cell>
          <cell r="H58">
            <v>1.2891740241721035</v>
          </cell>
          <cell r="I58">
            <v>1.6633743369661773</v>
          </cell>
          <cell r="J58">
            <v>1.3288051512528243</v>
          </cell>
          <cell r="K58">
            <v>2.4640202510834954</v>
          </cell>
          <cell r="L58">
            <v>1.7156931516769591</v>
          </cell>
          <cell r="M58">
            <v>2.3180782245853999</v>
          </cell>
          <cell r="N58">
            <v>1.2410595336093775</v>
          </cell>
          <cell r="O58">
            <v>2.1773762846664764</v>
          </cell>
          <cell r="P58">
            <v>2.5756430405353097</v>
          </cell>
        </row>
        <row r="59">
          <cell r="A59" t="str">
            <v>2001.09</v>
          </cell>
          <cell r="B59">
            <v>1.679239440026101</v>
          </cell>
          <cell r="C59">
            <v>1.2260594451712068</v>
          </cell>
          <cell r="D59">
            <v>1.1409175639253557</v>
          </cell>
          <cell r="E59">
            <v>1.0270748724356973</v>
          </cell>
          <cell r="F59">
            <v>1.0609705823947964</v>
          </cell>
          <cell r="G59">
            <v>2.196264662577855</v>
          </cell>
          <cell r="H59">
            <v>1.2889393793801873</v>
          </cell>
          <cell r="I59">
            <v>1.6160434608242387</v>
          </cell>
          <cell r="J59">
            <v>1.3349118655487708</v>
          </cell>
          <cell r="K59">
            <v>2.2817898936527428</v>
          </cell>
          <cell r="L59">
            <v>1.6756423292453899</v>
          </cell>
          <cell r="M59">
            <v>2.1815769194585939</v>
          </cell>
          <cell r="N59">
            <v>1.2608395473754808</v>
          </cell>
          <cell r="O59">
            <v>2.2457280726333155</v>
          </cell>
          <cell r="P59">
            <v>2.3920541367615904</v>
          </cell>
        </row>
        <row r="60">
          <cell r="A60" t="str">
            <v>2001.10</v>
          </cell>
          <cell r="B60">
            <v>1.6526824319900708</v>
          </cell>
          <cell r="C60">
            <v>1.2221191895122432</v>
          </cell>
          <cell r="D60">
            <v>1.1322575591839696</v>
          </cell>
          <cell r="E60">
            <v>1.0263813448211276</v>
          </cell>
          <cell r="F60">
            <v>1.0587329916151191</v>
          </cell>
          <cell r="G60">
            <v>2.0544568231398279</v>
          </cell>
          <cell r="H60">
            <v>1.291448918510637</v>
          </cell>
          <cell r="I60">
            <v>1.5790553483651057</v>
          </cell>
          <cell r="J60">
            <v>1.3442756389074451</v>
          </cell>
          <cell r="K60">
            <v>2.1457138932851838</v>
          </cell>
          <cell r="L60">
            <v>1.6457880087026477</v>
          </cell>
          <cell r="M60">
            <v>2.0775401835957674</v>
          </cell>
          <cell r="N60">
            <v>1.2810489283568496</v>
          </cell>
          <cell r="O60">
            <v>2.3040387650621761</v>
          </cell>
          <cell r="P60">
            <v>2.2675516059921961</v>
          </cell>
        </row>
        <row r="61">
          <cell r="A61" t="str">
            <v>2001.11</v>
          </cell>
          <cell r="B61">
            <v>1.6297415571655518</v>
          </cell>
          <cell r="C61">
            <v>1.2187846112496261</v>
          </cell>
          <cell r="D61">
            <v>1.1253524615594337</v>
          </cell>
          <cell r="E61">
            <v>1.0254535601871544</v>
          </cell>
          <cell r="F61">
            <v>1.0566391908817823</v>
          </cell>
          <cell r="G61">
            <v>1.9466174325190435</v>
          </cell>
          <cell r="H61">
            <v>1.2919205880274673</v>
          </cell>
          <cell r="I61">
            <v>1.5473157994954905</v>
          </cell>
          <cell r="J61">
            <v>1.3519562229248738</v>
          </cell>
          <cell r="K61">
            <v>2.0439540894011001</v>
          </cell>
          <cell r="L61">
            <v>1.6213996447860883</v>
          </cell>
          <cell r="M61">
            <v>1.9931589634213631</v>
          </cell>
          <cell r="N61">
            <v>1.2951118545585174</v>
          </cell>
          <cell r="O61">
            <v>2.3480295435040768</v>
          </cell>
          <cell r="P61">
            <v>2.1689396846510376</v>
          </cell>
        </row>
        <row r="62">
          <cell r="A62" t="str">
            <v>2001.12</v>
          </cell>
          <cell r="B62">
            <v>1.6113597035595277</v>
          </cell>
          <cell r="C62">
            <v>1.2160066944926515</v>
          </cell>
          <cell r="D62">
            <v>1.1195880853036355</v>
          </cell>
          <cell r="E62">
            <v>1.0246869560196368</v>
          </cell>
          <cell r="F62">
            <v>1.0548878489331512</v>
          </cell>
          <cell r="G62">
            <v>1.8530057673991809</v>
          </cell>
          <cell r="H62">
            <v>1.2854489914983631</v>
          </cell>
          <cell r="I62">
            <v>1.5131300572182786</v>
          </cell>
          <cell r="J62">
            <v>1.352228045710373</v>
          </cell>
          <cell r="K62">
            <v>1.9557904806118083</v>
          </cell>
          <cell r="L62">
            <v>1.5939236127983172</v>
          </cell>
          <cell r="M62">
            <v>1.9073240521403616</v>
          </cell>
          <cell r="N62">
            <v>1.2967993577908528</v>
          </cell>
          <cell r="O62">
            <v>2.3694059297143646</v>
          </cell>
          <cell r="P62">
            <v>2.0705249915465522</v>
          </cell>
        </row>
        <row r="63">
          <cell r="A63" t="str">
            <v>2002.01</v>
          </cell>
          <cell r="B63">
            <v>1.4798291172725264</v>
          </cell>
          <cell r="C63">
            <v>1.1916387244751292</v>
          </cell>
          <cell r="D63">
            <v>1.0559912853525835</v>
          </cell>
          <cell r="E63">
            <v>1.0207400891591871</v>
          </cell>
          <cell r="F63">
            <v>1.0362006988832781</v>
          </cell>
          <cell r="G63">
            <v>1.257301558803128</v>
          </cell>
          <cell r="H63">
            <v>1.2162108208374747</v>
          </cell>
          <cell r="I63">
            <v>1.2360321180526888</v>
          </cell>
          <cell r="J63">
            <v>1.3352847916104853</v>
          </cell>
          <cell r="K63">
            <v>1.3803985470067797</v>
          </cell>
          <cell r="L63">
            <v>1.3570467067883505</v>
          </cell>
          <cell r="M63">
            <v>1.2716509959106868</v>
          </cell>
          <cell r="N63">
            <v>1.2300912941105322</v>
          </cell>
          <cell r="O63">
            <v>1.2501388094957535</v>
          </cell>
          <cell r="P63">
            <v>1.3717960699482401</v>
          </cell>
        </row>
        <row r="64">
          <cell r="A64" t="str">
            <v>2002.02</v>
          </cell>
          <cell r="B64">
            <v>1.478014266748523</v>
          </cell>
          <cell r="C64">
            <v>1.1851592257261296</v>
          </cell>
          <cell r="D64">
            <v>1.0454629574826673</v>
          </cell>
          <cell r="E64">
            <v>1.0189781029307305</v>
          </cell>
          <cell r="F64">
            <v>1.0361699803871758</v>
          </cell>
          <cell r="G64">
            <v>1.2538029932373485</v>
          </cell>
          <cell r="H64">
            <v>1.211286985317251</v>
          </cell>
          <cell r="I64">
            <v>1.2318699124911419</v>
          </cell>
          <cell r="J64">
            <v>1.3304868150875737</v>
          </cell>
          <cell r="K64">
            <v>1.377200288747503</v>
          </cell>
          <cell r="L64">
            <v>1.3531022004116302</v>
          </cell>
          <cell r="M64">
            <v>1.2713659038635556</v>
          </cell>
          <cell r="N64">
            <v>1.2282380658688261</v>
          </cell>
          <cell r="O64">
            <v>1.2491167513815804</v>
          </cell>
          <cell r="P64">
            <v>1.3468578553238508</v>
          </cell>
        </row>
        <row r="65">
          <cell r="A65" t="str">
            <v>2002.03</v>
          </cell>
          <cell r="B65">
            <v>1.4712614181117183</v>
          </cell>
          <cell r="C65">
            <v>1.1798581491296831</v>
          </cell>
          <cell r="D65">
            <v>1.0374686213870128</v>
          </cell>
          <cell r="E65">
            <v>1.0187606846139012</v>
          </cell>
          <cell r="F65">
            <v>1.0352069858810451</v>
          </cell>
          <cell r="G65">
            <v>1.2461261973299582</v>
          </cell>
          <cell r="H65">
            <v>1.2057643133167957</v>
          </cell>
          <cell r="I65">
            <v>1.2253592702948299</v>
          </cell>
          <cell r="J65">
            <v>1.3262936818786808</v>
          </cell>
          <cell r="K65">
            <v>1.3707017593427744</v>
          </cell>
          <cell r="L65">
            <v>1.347853581959304</v>
          </cell>
          <cell r="M65">
            <v>1.2749629553590855</v>
          </cell>
          <cell r="N65">
            <v>1.2335553122637206</v>
          </cell>
          <cell r="O65">
            <v>1.2536571842325221</v>
          </cell>
          <cell r="P65">
            <v>1.3342922494665592</v>
          </cell>
        </row>
        <row r="66">
          <cell r="A66" t="str">
            <v>2002.04</v>
          </cell>
          <cell r="B66">
            <v>1.4665149579434091</v>
          </cell>
          <cell r="C66">
            <v>1.1754399437483214</v>
          </cell>
          <cell r="D66">
            <v>1.0331892577217452</v>
          </cell>
          <cell r="E66">
            <v>1.0179723163450292</v>
          </cell>
          <cell r="F66">
            <v>1.0339745792590378</v>
          </cell>
          <cell r="G66">
            <v>1.2380022181045358</v>
          </cell>
          <cell r="H66">
            <v>1.2000803540858809</v>
          </cell>
          <cell r="I66">
            <v>1.2185240062024472</v>
          </cell>
          <cell r="J66">
            <v>1.3197325017927612</v>
          </cell>
          <cell r="K66">
            <v>1.3614204234093588</v>
          </cell>
          <cell r="L66">
            <v>1.3400085539497488</v>
          </cell>
          <cell r="M66">
            <v>1.2841803711136401</v>
          </cell>
          <cell r="N66">
            <v>1.244625021992471</v>
          </cell>
          <cell r="O66">
            <v>1.2638617847919262</v>
          </cell>
          <cell r="P66">
            <v>1.3253142753344509</v>
          </cell>
        </row>
        <row r="67">
          <cell r="A67" t="str">
            <v>2002.05</v>
          </cell>
          <cell r="B67">
            <v>1.462485254164994</v>
          </cell>
          <cell r="C67">
            <v>1.1725550726825209</v>
          </cell>
          <cell r="D67">
            <v>1.0291893799192569</v>
          </cell>
          <cell r="E67">
            <v>1.0165685618824307</v>
          </cell>
          <cell r="F67">
            <v>1.0305408662935776</v>
          </cell>
          <cell r="G67">
            <v>1.2317434095380158</v>
          </cell>
          <cell r="H67">
            <v>1.1956609914556675</v>
          </cell>
          <cell r="I67">
            <v>1.213236325144073</v>
          </cell>
          <cell r="J67">
            <v>1.3135495702427584</v>
          </cell>
          <cell r="K67">
            <v>1.3531476353267335</v>
          </cell>
          <cell r="L67">
            <v>1.3328382481012169</v>
          </cell>
          <cell r="M67">
            <v>1.2986437394921133</v>
          </cell>
          <cell r="N67">
            <v>1.2602696153010124</v>
          </cell>
          <cell r="O67">
            <v>1.2789596093540061</v>
          </cell>
          <cell r="P67">
            <v>1.3158734652424924</v>
          </cell>
        </row>
        <row r="68">
          <cell r="A68" t="str">
            <v>2002.06</v>
          </cell>
          <cell r="B68">
            <v>1.458053294225496</v>
          </cell>
          <cell r="C68">
            <v>1.1684471998437074</v>
          </cell>
          <cell r="D68">
            <v>1.0224240955589856</v>
          </cell>
          <cell r="E68">
            <v>1.0151735003623328</v>
          </cell>
          <cell r="F68">
            <v>1.0277532732720474</v>
          </cell>
          <cell r="G68">
            <v>1.2277884077487391</v>
          </cell>
          <cell r="H68">
            <v>1.1922854524430004</v>
          </cell>
          <cell r="I68">
            <v>1.2096049720068156</v>
          </cell>
          <cell r="J68">
            <v>1.3094051145437759</v>
          </cell>
          <cell r="K68">
            <v>1.3472190275766143</v>
          </cell>
          <cell r="L68">
            <v>1.3278531420654449</v>
          </cell>
          <cell r="M68">
            <v>1.32146045740913</v>
          </cell>
          <cell r="N68">
            <v>1.2837418241997529</v>
          </cell>
          <cell r="O68">
            <v>1.3021398773205439</v>
          </cell>
          <cell r="P68">
            <v>1.3108716064684638</v>
          </cell>
        </row>
        <row r="69">
          <cell r="A69" t="str">
            <v>2002.07</v>
          </cell>
          <cell r="B69">
            <v>1.4540529041175889</v>
          </cell>
          <cell r="C69">
            <v>1.1658857464974335</v>
          </cell>
          <cell r="D69">
            <v>1.0179794760435279</v>
          </cell>
          <cell r="E69">
            <v>1.0144406736839557</v>
          </cell>
          <cell r="F69">
            <v>1.025482661577926</v>
          </cell>
          <cell r="G69">
            <v>1.2249161553469097</v>
          </cell>
          <cell r="H69">
            <v>1.1900778124976623</v>
          </cell>
          <cell r="I69">
            <v>1.2070980852926494</v>
          </cell>
          <cell r="J69">
            <v>1.305041014919605</v>
          </cell>
          <cell r="K69">
            <v>1.3415030083807025</v>
          </cell>
          <cell r="L69">
            <v>1.3228559929819843</v>
          </cell>
          <cell r="M69">
            <v>1.3333612510073207</v>
          </cell>
          <cell r="N69">
            <v>1.2963540301731402</v>
          </cell>
          <cell r="O69">
            <v>1.3144316483227199</v>
          </cell>
          <cell r="P69">
            <v>1.3109815956487012</v>
          </cell>
        </row>
        <row r="70">
          <cell r="A70" t="str">
            <v>2002.08</v>
          </cell>
          <cell r="B70">
            <v>1.4514770634970597</v>
          </cell>
          <cell r="C70">
            <v>1.1641374906940467</v>
          </cell>
          <cell r="D70">
            <v>1.0146525481818198</v>
          </cell>
          <cell r="E70">
            <v>1.0142251413260628</v>
          </cell>
          <cell r="F70">
            <v>1.0236606317486063</v>
          </cell>
          <cell r="G70">
            <v>1.2203198943933189</v>
          </cell>
          <cell r="H70">
            <v>1.1900217544606537</v>
          </cell>
          <cell r="I70">
            <v>1.2048523325784957</v>
          </cell>
          <cell r="J70">
            <v>1.3018839337726653</v>
          </cell>
          <cell r="K70">
            <v>1.3338693838227591</v>
          </cell>
          <cell r="L70">
            <v>1.3175393356948442</v>
          </cell>
          <cell r="M70">
            <v>1.3417277179449367</v>
          </cell>
          <cell r="N70">
            <v>1.3088543865287132</v>
          </cell>
          <cell r="O70">
            <v>1.3249413878999865</v>
          </cell>
          <cell r="P70">
            <v>1.3093076997412971</v>
          </cell>
        </row>
        <row r="71">
          <cell r="A71" t="str">
            <v>2002.09</v>
          </cell>
          <cell r="B71">
            <v>1.4479517983458379</v>
          </cell>
          <cell r="C71">
            <v>1.1625190034835664</v>
          </cell>
          <cell r="D71">
            <v>1.0118350227556749</v>
          </cell>
          <cell r="E71">
            <v>1.0139447377480912</v>
          </cell>
          <cell r="F71">
            <v>1.0222412358301034</v>
          </cell>
          <cell r="G71">
            <v>1.215439531030186</v>
          </cell>
          <cell r="H71">
            <v>1.1863984386220876</v>
          </cell>
          <cell r="I71">
            <v>1.2006272144295507</v>
          </cell>
          <cell r="J71">
            <v>1.2961886334634469</v>
          </cell>
          <cell r="K71">
            <v>1.3264199220591149</v>
          </cell>
          <cell r="L71">
            <v>1.3110024824772701</v>
          </cell>
          <cell r="M71">
            <v>1.3447858414517591</v>
          </cell>
          <cell r="N71">
            <v>1.3134532375308861</v>
          </cell>
          <cell r="O71">
            <v>1.328804404489649</v>
          </cell>
          <cell r="P71">
            <v>1.3071736380053329</v>
          </cell>
        </row>
        <row r="72">
          <cell r="A72" t="str">
            <v>2002.10</v>
          </cell>
          <cell r="B72">
            <v>1.4422044771223796</v>
          </cell>
          <cell r="C72">
            <v>1.1612226350661294</v>
          </cell>
          <cell r="D72">
            <v>1.0100739640822083</v>
          </cell>
          <cell r="E72">
            <v>1.0139242954956424</v>
          </cell>
          <cell r="F72">
            <v>1.0210016384601708</v>
          </cell>
          <cell r="G72">
            <v>1.2106655004245956</v>
          </cell>
          <cell r="H72">
            <v>1.1828994467077625</v>
          </cell>
          <cell r="I72">
            <v>1.1965165075810156</v>
          </cell>
          <cell r="J72">
            <v>1.2892627958118144</v>
          </cell>
          <cell r="K72">
            <v>1.3181343964186849</v>
          </cell>
          <cell r="L72">
            <v>1.3034241193991218</v>
          </cell>
          <cell r="M72">
            <v>1.3381405845312881</v>
          </cell>
          <cell r="N72">
            <v>1.3082050895235695</v>
          </cell>
          <cell r="O72">
            <v>1.3228861872221584</v>
          </cell>
          <cell r="P72">
            <v>1.3022174128297583</v>
          </cell>
        </row>
        <row r="73">
          <cell r="A73" t="str">
            <v>2002.11</v>
          </cell>
          <cell r="B73">
            <v>1.4354732220074085</v>
          </cell>
          <cell r="C73">
            <v>1.1603753588659784</v>
          </cell>
          <cell r="D73">
            <v>1.0088091260759744</v>
          </cell>
          <cell r="E73">
            <v>1.0137599964994408</v>
          </cell>
          <cell r="F73">
            <v>1.0198032464738795</v>
          </cell>
          <cell r="G73">
            <v>1.2059387848859449</v>
          </cell>
          <cell r="H73">
            <v>1.1793100749929983</v>
          </cell>
          <cell r="I73">
            <v>1.1923785309012822</v>
          </cell>
          <cell r="J73">
            <v>1.2815843636006787</v>
          </cell>
          <cell r="K73">
            <v>1.3092094251050597</v>
          </cell>
          <cell r="L73">
            <v>1.2951439719739561</v>
          </cell>
          <cell r="M73">
            <v>1.3437785318408035</v>
          </cell>
          <cell r="N73">
            <v>1.3147546731668649</v>
          </cell>
          <cell r="O73">
            <v>1.3289988210086949</v>
          </cell>
          <cell r="P73">
            <v>1.2989197695504913</v>
          </cell>
        </row>
        <row r="74">
          <cell r="A74" t="str">
            <v>2002.12</v>
          </cell>
          <cell r="B74">
            <v>1.4267720647724427</v>
          </cell>
          <cell r="C74">
            <v>1.1595654094506493</v>
          </cell>
          <cell r="D74">
            <v>1.0059033883811441</v>
          </cell>
          <cell r="E74">
            <v>1.0142968608015919</v>
          </cell>
          <cell r="F74">
            <v>1.0187960156851217</v>
          </cell>
          <cell r="G74">
            <v>1.2014330418338477</v>
          </cell>
          <cell r="H74">
            <v>1.1767312327980102</v>
          </cell>
          <cell r="I74">
            <v>1.1888664310374111</v>
          </cell>
          <cell r="J74">
            <v>1.274786054954012</v>
          </cell>
          <cell r="K74">
            <v>1.3002635035469279</v>
          </cell>
          <cell r="L74">
            <v>1.287304697553241</v>
          </cell>
          <cell r="M74">
            <v>1.3488862005128344</v>
          </cell>
          <cell r="N74">
            <v>1.3217324330544775</v>
          </cell>
          <cell r="O74">
            <v>1.3350727425161892</v>
          </cell>
          <cell r="P74">
            <v>1.2922979831067163</v>
          </cell>
        </row>
      </sheetData>
      <sheetData sheetId="16" refreshError="1">
        <row r="1">
          <cell r="A1" t="str">
            <v xml:space="preserve">Динамика двусторонних и сводного индексов реальных курсов белорусского рубля* по отношению к валютам стран-основных торговых партнеров, рассчитанных на основании официального обменного курса белорусского рубля и индекса потребительских цен, помесячно </v>
          </cell>
          <cell r="H1" t="str">
            <v>Динамика двусторонних и сводного индексов реальных курсов белорусского рубля* по отношению к валютам стран-основных торговых партнеров, рассчитанных на основании официального обменного курса белорусского рубля и индекса потребительских цен, период по отно</v>
          </cell>
          <cell r="O1" t="str">
            <v>Динамика двусторонних и сводного индексов реальных курсов белорусского рубля* по отношению к валютам стран-основных торговых партнеров, рассчитанных на основании официального обменного курса белорусского рубля и индекса потребительских цен, в среднем за п</v>
          </cell>
        </row>
        <row r="3">
          <cell r="G3" t="str">
            <v>коэффициент</v>
          </cell>
          <cell r="N3" t="str">
            <v>коэффициент</v>
          </cell>
        </row>
        <row r="4">
          <cell r="C4" t="str">
            <v>Индекс реального курса (1995 г. = 1)</v>
          </cell>
          <cell r="J4" t="str">
            <v>Индекс реального курса (1995 г. = 1)</v>
          </cell>
        </row>
        <row r="5">
          <cell r="C5" t="str">
            <v xml:space="preserve"> Россия</v>
          </cell>
          <cell r="D5" t="str">
            <v xml:space="preserve"> Украина</v>
          </cell>
          <cell r="E5" t="str">
            <v>Германия</v>
          </cell>
          <cell r="F5" t="str">
            <v>Польша</v>
          </cell>
          <cell r="G5" t="str">
            <v>Сводный</v>
          </cell>
          <cell r="J5" t="str">
            <v xml:space="preserve"> Россия</v>
          </cell>
          <cell r="K5" t="str">
            <v xml:space="preserve"> Украина</v>
          </cell>
          <cell r="L5" t="str">
            <v>Германия</v>
          </cell>
          <cell r="M5" t="str">
            <v>Польша</v>
          </cell>
          <cell r="N5" t="str">
            <v>Сводный</v>
          </cell>
        </row>
        <row r="6">
          <cell r="A6">
            <v>1996</v>
          </cell>
          <cell r="B6" t="str">
            <v>Январь</v>
          </cell>
          <cell r="C6">
            <v>1.0344617591030225</v>
          </cell>
          <cell r="D6">
            <v>1.1116114260284118</v>
          </cell>
          <cell r="E6">
            <v>1.3681421349161542</v>
          </cell>
          <cell r="F6">
            <v>1.2613499234672578</v>
          </cell>
          <cell r="G6">
            <v>1.120394602673608</v>
          </cell>
          <cell r="H6">
            <v>1996</v>
          </cell>
          <cell r="I6" t="str">
            <v>Январь</v>
          </cell>
          <cell r="O6">
            <v>1996</v>
          </cell>
          <cell r="P6" t="str">
            <v>Январь</v>
          </cell>
        </row>
        <row r="7">
          <cell r="B7" t="str">
            <v>Февраль</v>
          </cell>
          <cell r="C7">
            <v>1.0682495779942414</v>
          </cell>
          <cell r="D7">
            <v>1.1076298832020322</v>
          </cell>
          <cell r="E7">
            <v>1.4308768963922296</v>
          </cell>
          <cell r="F7">
            <v>1.3093571204096233</v>
          </cell>
          <cell r="G7">
            <v>1.1550489637076158</v>
          </cell>
          <cell r="I7" t="str">
            <v>Январь-февраль</v>
          </cell>
          <cell r="P7" t="str">
            <v>Январь-февраль</v>
          </cell>
        </row>
        <row r="8">
          <cell r="B8" t="str">
            <v>Март</v>
          </cell>
          <cell r="C8">
            <v>1.0778255728321939</v>
          </cell>
          <cell r="D8">
            <v>1.1029991083849104</v>
          </cell>
          <cell r="E8">
            <v>1.4646568342773658</v>
          </cell>
          <cell r="F8">
            <v>1.332397631066349</v>
          </cell>
          <cell r="G8">
            <v>1.1675246561034369</v>
          </cell>
          <cell r="I8" t="str">
            <v>Январь-март</v>
          </cell>
          <cell r="P8" t="str">
            <v>Январь-март</v>
          </cell>
        </row>
        <row r="9">
          <cell r="B9" t="str">
            <v>Апрель</v>
          </cell>
          <cell r="C9">
            <v>1.0440125094531354</v>
          </cell>
          <cell r="D9">
            <v>1.0374230636689306</v>
          </cell>
          <cell r="E9">
            <v>1.4476608628868342</v>
          </cell>
          <cell r="F9">
            <v>1.2904915001889234</v>
          </cell>
          <cell r="G9">
            <v>1.1307524348453286</v>
          </cell>
          <cell r="I9" t="str">
            <v>Январь-апрель</v>
          </cell>
          <cell r="P9" t="str">
            <v>Январь-апрель</v>
          </cell>
        </row>
        <row r="10">
          <cell r="B10" t="str">
            <v>Май</v>
          </cell>
          <cell r="C10">
            <v>1.0088274753972368</v>
          </cell>
          <cell r="D10">
            <v>0.98045292268093376</v>
          </cell>
          <cell r="E10">
            <v>1.4287163248274113</v>
          </cell>
          <cell r="F10">
            <v>1.2551293742642111</v>
          </cell>
          <cell r="G10">
            <v>1.0944444830993962</v>
          </cell>
          <cell r="I10" t="str">
            <v>Январь-май</v>
          </cell>
          <cell r="P10" t="str">
            <v>Январь-май</v>
          </cell>
        </row>
        <row r="11">
          <cell r="B11" t="str">
            <v>Июнь</v>
          </cell>
          <cell r="C11">
            <v>0.99190802682463541</v>
          </cell>
          <cell r="D11">
            <v>0.94737542960033816</v>
          </cell>
          <cell r="E11">
            <v>1.3920510791134444</v>
          </cell>
          <cell r="F11">
            <v>1.2361690356814663</v>
          </cell>
          <cell r="G11">
            <v>1.0722125447405211</v>
          </cell>
          <cell r="I11" t="str">
            <v>Январь-июнь</v>
          </cell>
          <cell r="P11" t="str">
            <v>Январь-июнь</v>
          </cell>
        </row>
        <row r="12">
          <cell r="B12" t="str">
            <v>Июль</v>
          </cell>
          <cell r="C12">
            <v>1.0008038051323569</v>
          </cell>
          <cell r="D12">
            <v>0.92830867038427289</v>
          </cell>
          <cell r="E12">
            <v>1.3737038851714274</v>
          </cell>
          <cell r="F12">
            <v>1.2404214564470579</v>
          </cell>
          <cell r="G12">
            <v>1.0730062275262233</v>
          </cell>
          <cell r="I12" t="str">
            <v>Январь-июль</v>
          </cell>
          <cell r="P12" t="str">
            <v>Январь-июль</v>
          </cell>
        </row>
        <row r="13">
          <cell r="B13" t="str">
            <v>Август</v>
          </cell>
          <cell r="C13">
            <v>0.98147521897917211</v>
          </cell>
          <cell r="D13">
            <v>0.8286607526268075</v>
          </cell>
          <cell r="E13">
            <v>1.2512122475707959</v>
          </cell>
          <cell r="F13">
            <v>1.1845070661308943</v>
          </cell>
          <cell r="G13">
            <v>1.0234985120191087</v>
          </cell>
          <cell r="I13" t="str">
            <v>Январь-август</v>
          </cell>
          <cell r="P13" t="str">
            <v>Январь-август</v>
          </cell>
        </row>
        <row r="14">
          <cell r="B14" t="str">
            <v>Сентябрь</v>
          </cell>
          <cell r="C14">
            <v>0.97777410056521252</v>
          </cell>
          <cell r="D14">
            <v>0.79817330937281072</v>
          </cell>
          <cell r="E14">
            <v>1.2843337185790227</v>
          </cell>
          <cell r="F14">
            <v>1.1624649347592457</v>
          </cell>
          <cell r="G14">
            <v>1.0190722908460523</v>
          </cell>
          <cell r="I14" t="str">
            <v>Январь-сентябрь</v>
          </cell>
          <cell r="P14" t="str">
            <v>Январь-сентябрь</v>
          </cell>
        </row>
        <row r="15">
          <cell r="B15" t="str">
            <v>Октябрь</v>
          </cell>
          <cell r="C15">
            <v>0.97514197065167896</v>
          </cell>
          <cell r="D15">
            <v>0.79136233864107408</v>
          </cell>
          <cell r="E15">
            <v>1.3050979330045709</v>
          </cell>
          <cell r="F15">
            <v>1.1610511600857041</v>
          </cell>
          <cell r="G15">
            <v>1.0191122309797633</v>
          </cell>
          <cell r="I15" t="str">
            <v>Январь-октябрь</v>
          </cell>
          <cell r="P15" t="str">
            <v>Январь-октябрь</v>
          </cell>
        </row>
        <row r="16">
          <cell r="B16" t="str">
            <v>Ноябрь</v>
          </cell>
          <cell r="C16">
            <v>0.9856750720414672</v>
          </cell>
          <cell r="D16">
            <v>0.83409839660730201</v>
          </cell>
          <cell r="E16">
            <v>1.3129355532072566</v>
          </cell>
          <cell r="F16">
            <v>1.1656326667726566</v>
          </cell>
          <cell r="G16">
            <v>1.0339173949686375</v>
          </cell>
          <cell r="I16" t="str">
            <v>Январь-ноябрь</v>
          </cell>
          <cell r="P16" t="str">
            <v>Январь-ноябрь</v>
          </cell>
        </row>
        <row r="17">
          <cell r="B17" t="str">
            <v>Декабрь</v>
          </cell>
          <cell r="C17">
            <v>1.033792764154946</v>
          </cell>
          <cell r="D17">
            <v>0.87999574684644677</v>
          </cell>
          <cell r="E17">
            <v>1.414038391415352</v>
          </cell>
          <cell r="F17">
            <v>1.2270009325841604</v>
          </cell>
          <cell r="G17">
            <v>1.0907231852849297</v>
          </cell>
          <cell r="I17" t="str">
            <v>Январь-декабрь</v>
          </cell>
          <cell r="P17" t="str">
            <v>Январь-декабрь</v>
          </cell>
        </row>
        <row r="18">
          <cell r="A18">
            <v>1997</v>
          </cell>
          <cell r="B18" t="str">
            <v>Январь</v>
          </cell>
          <cell r="C18">
            <v>0.98593198803666138</v>
          </cell>
          <cell r="D18">
            <v>0.83100177160144328</v>
          </cell>
          <cell r="E18">
            <v>1.3866369134073167</v>
          </cell>
          <cell r="F18">
            <v>1.1844263680645493</v>
          </cell>
          <cell r="G18">
            <v>1.0198810488003227</v>
          </cell>
          <cell r="H18">
            <v>1997</v>
          </cell>
          <cell r="I18" t="str">
            <v>Январь</v>
          </cell>
          <cell r="J18">
            <v>0.95308693565585145</v>
          </cell>
          <cell r="K18">
            <v>0.74756497832202362</v>
          </cell>
          <cell r="L18">
            <v>1.013518170385342</v>
          </cell>
          <cell r="M18">
            <v>0.93901489668207427</v>
          </cell>
          <cell r="N18">
            <v>0.92922180027767476</v>
          </cell>
          <cell r="O18">
            <v>1997</v>
          </cell>
          <cell r="P18" t="str">
            <v>Январь</v>
          </cell>
        </row>
        <row r="19">
          <cell r="B19" t="str">
            <v>Февраль</v>
          </cell>
          <cell r="C19">
            <v>0.85584883320612815</v>
          </cell>
          <cell r="D19">
            <v>0.73834936155597419</v>
          </cell>
          <cell r="E19">
            <v>1.2644206735612891</v>
          </cell>
          <cell r="F19">
            <v>1.0509826816679528</v>
          </cell>
          <cell r="G19">
            <v>0.89533304640497857</v>
          </cell>
          <cell r="I19" t="str">
            <v>Январь-февраль</v>
          </cell>
          <cell r="J19">
            <v>0.87026478140811003</v>
          </cell>
          <cell r="K19">
            <v>0.70410733029427852</v>
          </cell>
          <cell r="L19">
            <v>0.94391239979147634</v>
          </cell>
          <cell r="M19">
            <v>0.86554861347542678</v>
          </cell>
          <cell r="N19">
            <v>0.85487886144341219</v>
          </cell>
          <cell r="P19" t="str">
            <v>Январь-февраль</v>
          </cell>
        </row>
        <row r="20">
          <cell r="B20" t="str">
            <v>Март</v>
          </cell>
          <cell r="C20">
            <v>0.82173487707101556</v>
          </cell>
          <cell r="D20">
            <v>0.66568097227268797</v>
          </cell>
          <cell r="E20">
            <v>1.2287749983945278</v>
          </cell>
          <cell r="F20">
            <v>1.0125191981352548</v>
          </cell>
          <cell r="G20">
            <v>0.85385304713074128</v>
          </cell>
          <cell r="I20" t="str">
            <v>Январь-март</v>
          </cell>
          <cell r="J20">
            <v>0.83094000560477033</v>
          </cell>
          <cell r="K20">
            <v>0.66604187539964499</v>
          </cell>
          <cell r="L20">
            <v>0.90607317995781922</v>
          </cell>
          <cell r="M20">
            <v>0.82738929786933757</v>
          </cell>
          <cell r="N20">
            <v>0.81586529188143075</v>
          </cell>
          <cell r="P20" t="str">
            <v>Январь-март</v>
          </cell>
        </row>
        <row r="21">
          <cell r="B21" t="str">
            <v>Апрель</v>
          </cell>
          <cell r="C21">
            <v>0.78446843199689476</v>
          </cell>
          <cell r="D21">
            <v>0.6367038590650459</v>
          </cell>
          <cell r="E21">
            <v>1.1889193695064155</v>
          </cell>
          <cell r="F21">
            <v>0.97388397427265183</v>
          </cell>
          <cell r="G21">
            <v>0.81719814008858571</v>
          </cell>
          <cell r="I21" t="str">
            <v>Январь-апрель</v>
          </cell>
          <cell r="J21">
            <v>0.80837974351888686</v>
          </cell>
          <cell r="K21">
            <v>0.65035899295407329</v>
          </cell>
          <cell r="L21">
            <v>0.88233321460474678</v>
          </cell>
          <cell r="M21">
            <v>0.80709674649131879</v>
          </cell>
          <cell r="N21">
            <v>0.79433193226546572</v>
          </cell>
          <cell r="P21" t="str">
            <v>Январь-апрель</v>
          </cell>
        </row>
        <row r="22">
          <cell r="B22" t="str">
            <v>Май</v>
          </cell>
          <cell r="C22">
            <v>0.7985981258209438</v>
          </cell>
          <cell r="D22">
            <v>0.64133542391013942</v>
          </cell>
          <cell r="E22">
            <v>1.2050695369812234</v>
          </cell>
          <cell r="F22">
            <v>1.0015509470927237</v>
          </cell>
          <cell r="G22">
            <v>0.83060776249063073</v>
          </cell>
          <cell r="I22" t="str">
            <v>Январь-май</v>
          </cell>
          <cell r="J22">
            <v>0.80434952982563257</v>
          </cell>
          <cell r="K22">
            <v>0.65026656933004512</v>
          </cell>
          <cell r="L22">
            <v>0.87362452736790741</v>
          </cell>
          <cell r="M22">
            <v>0.8049464383615087</v>
          </cell>
          <cell r="N22">
            <v>0.79043765252478215</v>
          </cell>
          <cell r="P22" t="str">
            <v>Январь-май</v>
          </cell>
        </row>
        <row r="23">
          <cell r="B23" t="str">
            <v>Июнь</v>
          </cell>
          <cell r="C23">
            <v>0.82905964323042092</v>
          </cell>
          <cell r="D23">
            <v>0.66985091912897732</v>
          </cell>
          <cell r="E23">
            <v>1.2617889609704391</v>
          </cell>
          <cell r="F23">
            <v>1.0449556027705513</v>
          </cell>
          <cell r="G23">
            <v>0.86426763838622644</v>
          </cell>
          <cell r="I23" t="str">
            <v>Январь-июнь</v>
          </cell>
          <cell r="J23">
            <v>0.80982233491211564</v>
          </cell>
          <cell r="K23">
            <v>0.65983694759966538</v>
          </cell>
          <cell r="L23">
            <v>0.87939874464642764</v>
          </cell>
          <cell r="M23">
            <v>0.81207945761725431</v>
          </cell>
          <cell r="N23">
            <v>0.79672947874536615</v>
          </cell>
          <cell r="P23" t="str">
            <v>Январь-июнь</v>
          </cell>
        </row>
        <row r="24">
          <cell r="B24" t="str">
            <v>Июль</v>
          </cell>
          <cell r="C24">
            <v>0.82954549711709058</v>
          </cell>
          <cell r="D24">
            <v>0.67307251223399556</v>
          </cell>
          <cell r="E24">
            <v>1.3029195144997041</v>
          </cell>
          <cell r="F24">
            <v>1.1050485372719474</v>
          </cell>
          <cell r="G24">
            <v>0.87150430538982282</v>
          </cell>
          <cell r="I24" t="str">
            <v>Январь-июль</v>
          </cell>
          <cell r="J24">
            <v>0.8127422633079785</v>
          </cell>
          <cell r="K24">
            <v>0.6694127758992281</v>
          </cell>
          <cell r="L24">
            <v>0.88974306923379265</v>
          </cell>
          <cell r="M24">
            <v>0.82358896169815743</v>
          </cell>
          <cell r="N24">
            <v>0.80212036647517515</v>
          </cell>
          <cell r="P24" t="str">
            <v>Январь-июль</v>
          </cell>
        </row>
        <row r="25">
          <cell r="B25" t="str">
            <v>Август</v>
          </cell>
          <cell r="C25">
            <v>0.82258556629251889</v>
          </cell>
          <cell r="D25">
            <v>0.67361533348664138</v>
          </cell>
          <cell r="E25">
            <v>1.348034079896373</v>
          </cell>
          <cell r="F25">
            <v>1.1334711121219354</v>
          </cell>
          <cell r="G25">
            <v>0.87195527912891169</v>
          </cell>
          <cell r="I25" t="str">
            <v>Январь-август</v>
          </cell>
          <cell r="J25">
            <v>0.81604779913659897</v>
          </cell>
          <cell r="K25">
            <v>0.68735481718895186</v>
          </cell>
          <cell r="L25">
            <v>0.91343681324830617</v>
          </cell>
          <cell r="M25">
            <v>0.8401101417664929</v>
          </cell>
          <cell r="N25">
            <v>0.81103811482603616</v>
          </cell>
          <cell r="P25" t="str">
            <v>Январь-август</v>
          </cell>
        </row>
        <row r="26">
          <cell r="B26" t="str">
            <v>Сентябрь</v>
          </cell>
          <cell r="C26">
            <v>0.86080755427458433</v>
          </cell>
          <cell r="D26">
            <v>0.6915253893145048</v>
          </cell>
          <cell r="E26">
            <v>1.3576416575264285</v>
          </cell>
          <cell r="F26">
            <v>1.1502238707469026</v>
          </cell>
          <cell r="G26">
            <v>0.90378095977609907</v>
          </cell>
          <cell r="I26" t="str">
            <v>Январь-сентябрь</v>
          </cell>
          <cell r="J26">
            <v>0.82356323620327387</v>
          </cell>
          <cell r="K26">
            <v>0.7071541184754343</v>
          </cell>
          <cell r="L26">
            <v>0.92998163908690146</v>
          </cell>
          <cell r="M26">
            <v>0.85674230803069706</v>
          </cell>
          <cell r="N26">
            <v>0.82211356896153842</v>
          </cell>
          <cell r="P26" t="str">
            <v>Январь-сентябрь</v>
          </cell>
        </row>
        <row r="27">
          <cell r="B27" t="str">
            <v>Октябрь</v>
          </cell>
          <cell r="C27">
            <v>0.8772869416667024</v>
          </cell>
          <cell r="D27">
            <v>0.69729379723721652</v>
          </cell>
          <cell r="E27">
            <v>1.3529462918589601</v>
          </cell>
          <cell r="F27">
            <v>1.1335724738010398</v>
          </cell>
          <cell r="G27">
            <v>0.91531205731489862</v>
          </cell>
          <cell r="I27" t="str">
            <v>Январь-октябрь</v>
          </cell>
          <cell r="J27">
            <v>0.83157261311661446</v>
          </cell>
          <cell r="K27">
            <v>0.7245462789517193</v>
          </cell>
          <cell r="L27">
            <v>0.94130491142065942</v>
          </cell>
          <cell r="M27">
            <v>0.86909036750830226</v>
          </cell>
          <cell r="N27">
            <v>0.83225103765577091</v>
          </cell>
          <cell r="P27" t="str">
            <v>Январь-октябрь</v>
          </cell>
        </row>
        <row r="28">
          <cell r="B28" t="str">
            <v>Ноябрь</v>
          </cell>
          <cell r="C28">
            <v>0.85758108171647229</v>
          </cell>
          <cell r="D28">
            <v>0.67492490906160352</v>
          </cell>
          <cell r="E28">
            <v>1.2942585332023993</v>
          </cell>
          <cell r="F28">
            <v>1.1103325856019775</v>
          </cell>
          <cell r="G28">
            <v>0.89089133634764661</v>
          </cell>
          <cell r="I28" t="str">
            <v>Январь-ноябрь</v>
          </cell>
          <cell r="J28">
            <v>0.83528452555485511</v>
          </cell>
          <cell r="K28">
            <v>0.73251551793159575</v>
          </cell>
          <cell r="L28">
            <v>0.94580979179751157</v>
          </cell>
          <cell r="M28">
            <v>0.87715568375130015</v>
          </cell>
          <cell r="N28">
            <v>0.83694470848181979</v>
          </cell>
          <cell r="P28" t="str">
            <v>Январь-ноябрь</v>
          </cell>
        </row>
        <row r="29">
          <cell r="B29" t="str">
            <v>Декабрь</v>
          </cell>
          <cell r="C29">
            <v>0.86208683306704958</v>
          </cell>
          <cell r="D29">
            <v>0.66636222457405991</v>
          </cell>
          <cell r="E29">
            <v>1.315156807817671</v>
          </cell>
          <cell r="F29">
            <v>1.0916946850676421</v>
          </cell>
          <cell r="G29">
            <v>0.89375499525038804</v>
          </cell>
          <cell r="I29" t="str">
            <v>Январь-декабрь</v>
          </cell>
          <cell r="J29">
            <v>0.83494700895800233</v>
          </cell>
          <cell r="K29">
            <v>0.7345835472561496</v>
          </cell>
          <cell r="L29">
            <v>0.94431288242739864</v>
          </cell>
          <cell r="M29">
            <v>0.87827007712048133</v>
          </cell>
          <cell r="N29">
            <v>0.83690550778895079</v>
          </cell>
          <cell r="P29" t="str">
            <v>Январь-декабрь</v>
          </cell>
        </row>
        <row r="30">
          <cell r="A30">
            <v>1998</v>
          </cell>
          <cell r="B30" t="str">
            <v>Январь</v>
          </cell>
          <cell r="C30">
            <v>0.85531819374111218</v>
          </cell>
          <cell r="D30">
            <v>0.67459181140995239</v>
          </cell>
          <cell r="E30">
            <v>1.3640608367506353</v>
          </cell>
          <cell r="F30">
            <v>1.095342327594399</v>
          </cell>
          <cell r="G30">
            <v>0.94259409765977342</v>
          </cell>
          <cell r="H30">
            <v>1998</v>
          </cell>
          <cell r="I30" t="str">
            <v>Январь</v>
          </cell>
          <cell r="J30">
            <v>0.86752251080153386</v>
          </cell>
          <cell r="K30">
            <v>0.81178143592874707</v>
          </cell>
          <cell r="L30">
            <v>0.98371882614807482</v>
          </cell>
          <cell r="M30">
            <v>0.92478718570262741</v>
          </cell>
          <cell r="N30">
            <v>0.89021474116956034</v>
          </cell>
          <cell r="O30">
            <v>1998</v>
          </cell>
          <cell r="P30" t="str">
            <v>Январь</v>
          </cell>
        </row>
        <row r="31">
          <cell r="B31" t="str">
            <v>Февраль</v>
          </cell>
          <cell r="C31">
            <v>0.85514217915581436</v>
          </cell>
          <cell r="D31">
            <v>0.68687384545805241</v>
          </cell>
          <cell r="E31">
            <v>1.3585522337602003</v>
          </cell>
          <cell r="F31">
            <v>1.0750523832584589</v>
          </cell>
          <cell r="G31">
            <v>0.9419798432965959</v>
          </cell>
          <cell r="I31" t="str">
            <v>Январь-февраль</v>
          </cell>
          <cell r="J31">
            <v>0.93484405272602489</v>
          </cell>
          <cell r="K31">
            <v>0.87182273056501702</v>
          </cell>
          <cell r="L31">
            <v>1.0305593772288231</v>
          </cell>
          <cell r="M31">
            <v>0.9753636055249858</v>
          </cell>
          <cell r="N31">
            <v>0.95200686084825814</v>
          </cell>
          <cell r="P31" t="str">
            <v>Январь-февраль</v>
          </cell>
        </row>
        <row r="32">
          <cell r="B32" t="str">
            <v>Март</v>
          </cell>
          <cell r="C32">
            <v>0.85097764847326263</v>
          </cell>
          <cell r="D32">
            <v>0.71080093167275504</v>
          </cell>
          <cell r="E32">
            <v>1.3673575256449233</v>
          </cell>
          <cell r="F32">
            <v>1.044370703064452</v>
          </cell>
          <cell r="G32">
            <v>0.94132746656471411</v>
          </cell>
          <cell r="I32" t="str">
            <v>Январь-март</v>
          </cell>
          <cell r="J32">
            <v>0.96949305892270166</v>
          </cell>
          <cell r="K32">
            <v>0.93725496893666882</v>
          </cell>
          <cell r="L32">
            <v>1.0588609556108839</v>
          </cell>
          <cell r="M32">
            <v>0.99499034079712501</v>
          </cell>
          <cell r="N32">
            <v>0.98715607850005038</v>
          </cell>
          <cell r="P32" t="str">
            <v>Январь-март</v>
          </cell>
        </row>
        <row r="33">
          <cell r="B33" t="str">
            <v>Апрель</v>
          </cell>
          <cell r="C33">
            <v>0.86411473731864219</v>
          </cell>
          <cell r="D33">
            <v>0.70913955232118719</v>
          </cell>
          <cell r="E33">
            <v>1.3725484544244591</v>
          </cell>
          <cell r="F33">
            <v>1.0342017857060446</v>
          </cell>
          <cell r="G33">
            <v>0.95080196206180512</v>
          </cell>
          <cell r="I33" t="str">
            <v>Январь-апрель</v>
          </cell>
          <cell r="J33">
            <v>1.0036305796846061</v>
          </cell>
          <cell r="K33">
            <v>0.9826299683919395</v>
          </cell>
          <cell r="L33">
            <v>1.084110528801995</v>
          </cell>
          <cell r="M33">
            <v>1.0128486197772679</v>
          </cell>
          <cell r="N33">
            <v>1.0195065099754377</v>
          </cell>
          <cell r="P33" t="str">
            <v>Январь-апрель</v>
          </cell>
        </row>
        <row r="34">
          <cell r="B34" t="str">
            <v>Май</v>
          </cell>
          <cell r="C34">
            <v>0.86594817514709799</v>
          </cell>
          <cell r="D34">
            <v>0.71511160052937539</v>
          </cell>
          <cell r="E34">
            <v>1.3436415528632335</v>
          </cell>
          <cell r="F34">
            <v>1.0344916024453843</v>
          </cell>
          <cell r="G34">
            <v>0.9483311324412077</v>
          </cell>
          <cell r="I34" t="str">
            <v>Январь-май</v>
          </cell>
          <cell r="J34">
            <v>1.0205641210796805</v>
          </cell>
          <cell r="K34">
            <v>1.0102426850489625</v>
          </cell>
          <cell r="L34">
            <v>1.0909741480059525</v>
          </cell>
          <cell r="M34">
            <v>1.0171622380463339</v>
          </cell>
          <cell r="N34">
            <v>1.0345182903607826</v>
          </cell>
          <cell r="P34" t="str">
            <v>Январь-май</v>
          </cell>
        </row>
        <row r="35">
          <cell r="B35" t="str">
            <v>Июнь</v>
          </cell>
          <cell r="C35">
            <v>0.86430613287728908</v>
          </cell>
          <cell r="D35">
            <v>0.69037316085350764</v>
          </cell>
          <cell r="E35">
            <v>1.3389697086211805</v>
          </cell>
          <cell r="F35">
            <v>1.038158266123002</v>
          </cell>
          <cell r="G35">
            <v>0.9440297565681538</v>
          </cell>
          <cell r="I35" t="str">
            <v>Январь-июнь</v>
          </cell>
          <cell r="J35">
            <v>1.0242151984112973</v>
          </cell>
          <cell r="K35">
            <v>1.0139366817895437</v>
          </cell>
          <cell r="L35">
            <v>1.0854785376404308</v>
          </cell>
          <cell r="M35">
            <v>1.0126113646566082</v>
          </cell>
          <cell r="N35">
            <v>1.035806292760326</v>
          </cell>
          <cell r="P35" t="str">
            <v>Январь-июнь</v>
          </cell>
        </row>
        <row r="36">
          <cell r="B36" t="str">
            <v>Июль</v>
          </cell>
          <cell r="C36">
            <v>0.82640170451523443</v>
          </cell>
          <cell r="D36">
            <v>0.70064425441380396</v>
          </cell>
          <cell r="E36">
            <v>1.2790065647933908</v>
          </cell>
          <cell r="F36">
            <v>0.98634778773421494</v>
          </cell>
          <cell r="G36">
            <v>0.90633519583858246</v>
          </cell>
          <cell r="I36" t="str">
            <v>Январь-июль</v>
          </cell>
          <cell r="J36">
            <v>1.0194963759185556</v>
          </cell>
          <cell r="K36">
            <v>1.0179429776227953</v>
          </cell>
          <cell r="L36">
            <v>1.0683847892922809</v>
          </cell>
          <cell r="M36">
            <v>0.99279609676487401</v>
          </cell>
          <cell r="N36">
            <v>1.0283207864560051</v>
          </cell>
          <cell r="P36" t="str">
            <v>Январь-июль</v>
          </cell>
        </row>
        <row r="37">
          <cell r="B37" t="str">
            <v>Август</v>
          </cell>
          <cell r="C37">
            <v>0.79952656696750135</v>
          </cell>
          <cell r="D37">
            <v>0.66277359442641104</v>
          </cell>
          <cell r="E37">
            <v>1.1613944686291056</v>
          </cell>
          <cell r="F37">
            <v>0.93888322623909959</v>
          </cell>
          <cell r="G37">
            <v>0.86250155390544592</v>
          </cell>
          <cell r="I37" t="str">
            <v>Январь-август</v>
          </cell>
          <cell r="J37">
            <v>1.0129240781872155</v>
          </cell>
          <cell r="K37">
            <v>1.0127960507864797</v>
          </cell>
          <cell r="L37">
            <v>1.0358937963947841</v>
          </cell>
          <cell r="M37">
            <v>0.96788228328291293</v>
          </cell>
          <cell r="N37">
            <v>1.0152940899279779</v>
          </cell>
          <cell r="P37" t="str">
            <v>Январь-август</v>
          </cell>
        </row>
        <row r="38">
          <cell r="B38" t="str">
            <v>Сентябрь</v>
          </cell>
          <cell r="C38">
            <v>1.2108171920879975</v>
          </cell>
          <cell r="D38">
            <v>0.83293647739820575</v>
          </cell>
          <cell r="E38">
            <v>1.1354232035559564</v>
          </cell>
          <cell r="F38">
            <v>0.95830231819744083</v>
          </cell>
          <cell r="G38">
            <v>1.1444081487337041</v>
          </cell>
          <cell r="I38" t="str">
            <v>Январь-сентябрь</v>
          </cell>
          <cell r="J38">
            <v>1.0371763321538776</v>
          </cell>
          <cell r="K38">
            <v>1.0359180247521436</v>
          </cell>
          <cell r="L38">
            <v>1.0049627400002015</v>
          </cell>
          <cell r="M38">
            <v>0.94910149148506029</v>
          </cell>
          <cell r="N38">
            <v>1.0248531839231043</v>
          </cell>
          <cell r="P38" t="str">
            <v>Январь-сентябрь</v>
          </cell>
        </row>
        <row r="39">
          <cell r="B39" t="str">
            <v>Октябрь</v>
          </cell>
          <cell r="C39">
            <v>1.4703773531243631</v>
          </cell>
          <cell r="D39">
            <v>1.0919840964151677</v>
          </cell>
          <cell r="E39">
            <v>1.2402432735931743</v>
          </cell>
          <cell r="F39">
            <v>1.0460022291857667</v>
          </cell>
          <cell r="G39">
            <v>1.3579938150597006</v>
          </cell>
          <cell r="I39" t="str">
            <v>Январь-октябрь</v>
          </cell>
          <cell r="J39">
            <v>1.0813674714590409</v>
          </cell>
          <cell r="K39">
            <v>1.0881927203882846</v>
          </cell>
          <cell r="L39">
            <v>0.99321415981646799</v>
          </cell>
          <cell r="M39">
            <v>0.94730365581545317</v>
          </cell>
          <cell r="N39">
            <v>1.0541590922231332</v>
          </cell>
          <cell r="P39" t="str">
            <v>Январь-октябрь</v>
          </cell>
        </row>
        <row r="40">
          <cell r="B40" t="str">
            <v>Ноябрь</v>
          </cell>
          <cell r="C40">
            <v>1.4862024366700257</v>
          </cell>
          <cell r="D40">
            <v>1.088590823721266</v>
          </cell>
          <cell r="E40">
            <v>1.3016459087150434</v>
          </cell>
          <cell r="F40">
            <v>1.0530420796467159</v>
          </cell>
          <cell r="G40">
            <v>1.3821213414132221</v>
          </cell>
          <cell r="I40" t="str">
            <v>Январь-ноябрь</v>
          </cell>
          <cell r="J40">
            <v>1.1378337758221004</v>
          </cell>
          <cell r="K40">
            <v>1.1463175428085444</v>
          </cell>
          <cell r="L40">
            <v>0.99520802569499667</v>
          </cell>
          <cell r="M40">
            <v>0.94948253904102109</v>
          </cell>
          <cell r="N40">
            <v>1.0945432256986765</v>
          </cell>
          <cell r="P40" t="str">
            <v>Январь-ноябрь</v>
          </cell>
        </row>
        <row r="41">
          <cell r="B41" t="str">
            <v>Декабрь</v>
          </cell>
          <cell r="C41">
            <v>0.67747321656582449</v>
          </cell>
          <cell r="D41">
            <v>0.47052029721515143</v>
          </cell>
          <cell r="E41">
            <v>0.52537657181652009</v>
          </cell>
          <cell r="F41">
            <v>0.39385186650956294</v>
          </cell>
          <cell r="G41">
            <v>0.60423596304343485</v>
          </cell>
          <cell r="I41" t="str">
            <v>Январь-декабрь</v>
          </cell>
          <cell r="J41">
            <v>1.1004104969597759</v>
          </cell>
          <cell r="K41">
            <v>1.058348091670237</v>
          </cell>
          <cell r="L41">
            <v>0.80902584867052574</v>
          </cell>
          <cell r="M41">
            <v>0.76000190685026814</v>
          </cell>
          <cell r="N41">
            <v>1.0047688858461563</v>
          </cell>
          <cell r="P41" t="str">
            <v>Январь-декабрь</v>
          </cell>
        </row>
        <row r="42">
          <cell r="A42">
            <v>1999</v>
          </cell>
          <cell r="B42" t="str">
            <v>Январь</v>
          </cell>
          <cell r="C42">
            <v>0.77054669679258514</v>
          </cell>
          <cell r="D42">
            <v>0.53661368162961354</v>
          </cell>
          <cell r="E42">
            <v>0.60141416234063105</v>
          </cell>
          <cell r="F42">
            <v>0.45490443733389202</v>
          </cell>
          <cell r="G42">
            <v>0.6847111671158489</v>
          </cell>
          <cell r="H42">
            <v>1999</v>
          </cell>
          <cell r="I42" t="str">
            <v>Январь</v>
          </cell>
          <cell r="J42">
            <v>0.90088893517190205</v>
          </cell>
          <cell r="K42">
            <v>0.79546426824844907</v>
          </cell>
          <cell r="L42">
            <v>0.44089980896546771</v>
          </cell>
          <cell r="M42">
            <v>0.41530800542781671</v>
          </cell>
          <cell r="N42">
            <v>0.71223766656616294</v>
          </cell>
          <cell r="O42">
            <v>1999</v>
          </cell>
          <cell r="P42" t="str">
            <v>Январь</v>
          </cell>
        </row>
        <row r="43">
          <cell r="B43" t="str">
            <v>Февраль</v>
          </cell>
          <cell r="C43">
            <v>0.81597068237880988</v>
          </cell>
          <cell r="D43">
            <v>0.58338823237735526</v>
          </cell>
          <cell r="E43">
            <v>0.6715357104189118</v>
          </cell>
          <cell r="F43">
            <v>0.53925436764786328</v>
          </cell>
          <cell r="G43">
            <v>0.74070872293306189</v>
          </cell>
          <cell r="I43" t="str">
            <v>Январь-февраль</v>
          </cell>
          <cell r="J43">
            <v>0.92872763594465402</v>
          </cell>
          <cell r="K43">
            <v>0.82343475652795761</v>
          </cell>
          <cell r="L43">
            <v>0.46779296753824268</v>
          </cell>
          <cell r="M43">
            <v>0.45725394127456581</v>
          </cell>
          <cell r="N43">
            <v>0.74237638743533807</v>
          </cell>
          <cell r="P43" t="str">
            <v>Январь-февраль</v>
          </cell>
        </row>
        <row r="44">
          <cell r="B44" t="str">
            <v>Март</v>
          </cell>
          <cell r="C44">
            <v>0.85836551798610572</v>
          </cell>
          <cell r="D44">
            <v>0.58202073870927229</v>
          </cell>
          <cell r="E44">
            <v>0.72179930163657924</v>
          </cell>
          <cell r="F44">
            <v>0.61030448769764334</v>
          </cell>
          <cell r="G44">
            <v>0.78312856593137359</v>
          </cell>
          <cell r="I44" t="str">
            <v>Январь-март</v>
          </cell>
          <cell r="J44">
            <v>0.95744656310893372</v>
          </cell>
          <cell r="K44">
            <v>0.82314119540034636</v>
          </cell>
          <cell r="L44">
            <v>0.48858386137492954</v>
          </cell>
          <cell r="M44">
            <v>0.49804438113926752</v>
          </cell>
          <cell r="N44">
            <v>0.76813054959950411</v>
          </cell>
          <cell r="P44" t="str">
            <v>Январь-март</v>
          </cell>
        </row>
        <row r="45">
          <cell r="B45" t="str">
            <v>Апрель</v>
          </cell>
          <cell r="C45">
            <v>0.91113459498734706</v>
          </cell>
          <cell r="D45">
            <v>0.61993647716071076</v>
          </cell>
          <cell r="E45">
            <v>0.76276385860925788</v>
          </cell>
          <cell r="F45">
            <v>0.63842620259921778</v>
          </cell>
          <cell r="G45">
            <v>0.82994497103271347</v>
          </cell>
          <cell r="I45" t="str">
            <v>Январь-апрель</v>
          </cell>
          <cell r="J45">
            <v>0.98347717374938759</v>
          </cell>
          <cell r="K45">
            <v>0.83766975305406588</v>
          </cell>
          <cell r="L45">
            <v>0.50610188382837495</v>
          </cell>
          <cell r="M45">
            <v>0.52740484674230093</v>
          </cell>
          <cell r="N45">
            <v>0.79132941908269283</v>
          </cell>
          <cell r="P45" t="str">
            <v>Январь-апрель</v>
          </cell>
        </row>
        <row r="46">
          <cell r="B46" t="str">
            <v>Май</v>
          </cell>
          <cell r="C46">
            <v>0.93234019762266984</v>
          </cell>
          <cell r="D46">
            <v>0.64918769577119617</v>
          </cell>
          <cell r="E46">
            <v>0.81378176243544287</v>
          </cell>
          <cell r="F46">
            <v>0.660449231951866</v>
          </cell>
          <cell r="G46">
            <v>0.86066465350747212</v>
          </cell>
          <cell r="I46" t="str">
            <v>Январь-май</v>
          </cell>
          <cell r="J46">
            <v>1.0046774215451872</v>
          </cell>
          <cell r="K46">
            <v>0.8539368667113566</v>
          </cell>
          <cell r="L46">
            <v>0.52672994383532523</v>
          </cell>
          <cell r="M46">
            <v>0.55019283776557348</v>
          </cell>
          <cell r="N46">
            <v>0.81304909421768878</v>
          </cell>
          <cell r="P46" t="str">
            <v>Январь-май</v>
          </cell>
        </row>
        <row r="47">
          <cell r="B47" t="str">
            <v>Июнь</v>
          </cell>
          <cell r="C47">
            <v>0.94601168678255754</v>
          </cell>
          <cell r="D47">
            <v>0.6676213259387358</v>
          </cell>
          <cell r="E47">
            <v>0.86540131140057219</v>
          </cell>
          <cell r="F47">
            <v>0.6860281722429582</v>
          </cell>
          <cell r="G47">
            <v>0.88609291209941099</v>
          </cell>
          <cell r="I47" t="str">
            <v>Январь-июнь</v>
          </cell>
          <cell r="J47">
            <v>1.0224600460385698</v>
          </cell>
          <cell r="K47">
            <v>0.87500030402549789</v>
          </cell>
          <cell r="L47">
            <v>0.54733638075295998</v>
          </cell>
          <cell r="M47">
            <v>0.56953266478533449</v>
          </cell>
          <cell r="N47">
            <v>0.83311498970831566</v>
          </cell>
          <cell r="P47" t="str">
            <v>Январь-июнь</v>
          </cell>
        </row>
        <row r="48">
          <cell r="B48" t="str">
            <v>Июль</v>
          </cell>
          <cell r="C48">
            <v>0.94361879565777051</v>
          </cell>
          <cell r="D48">
            <v>0.69637403340084192</v>
          </cell>
          <cell r="E48">
            <v>0.88607171303280674</v>
          </cell>
          <cell r="F48">
            <v>0.69446492936300408</v>
          </cell>
          <cell r="G48">
            <v>0.89367325832136368</v>
          </cell>
          <cell r="I48" t="str">
            <v>Январь-июль</v>
          </cell>
          <cell r="J48">
            <v>1.0424640026771714</v>
          </cell>
          <cell r="K48">
            <v>0.89422007186390196</v>
          </cell>
          <cell r="L48">
            <v>0.56881040230187907</v>
          </cell>
          <cell r="M48">
            <v>0.58973396043712145</v>
          </cell>
          <cell r="N48">
            <v>0.85449537123692998</v>
          </cell>
          <cell r="P48" t="str">
            <v>Январь-июль</v>
          </cell>
        </row>
        <row r="49">
          <cell r="B49" t="str">
            <v>Август</v>
          </cell>
          <cell r="C49">
            <v>0.97658027861812413</v>
          </cell>
          <cell r="D49">
            <v>0.79724555871212366</v>
          </cell>
          <cell r="E49">
            <v>0.89179750988228168</v>
          </cell>
          <cell r="F49">
            <v>0.72422393267835272</v>
          </cell>
          <cell r="G49">
            <v>0.92557674195661888</v>
          </cell>
          <cell r="I49" t="str">
            <v>Январь-август</v>
          </cell>
          <cell r="J49">
            <v>1.0676934001622866</v>
          </cell>
          <cell r="K49">
            <v>0.93316786131166707</v>
          </cell>
          <cell r="L49">
            <v>0.59481314224382065</v>
          </cell>
          <cell r="M49">
            <v>0.61364535802036058</v>
          </cell>
          <cell r="N49">
            <v>0.88192705792402459</v>
          </cell>
          <cell r="P49" t="str">
            <v>Январь-август</v>
          </cell>
        </row>
        <row r="50">
          <cell r="B50" t="str">
            <v>Сентябрь</v>
          </cell>
          <cell r="C50">
            <v>1.0701936486152182</v>
          </cell>
          <cell r="D50">
            <v>0.84674568465732136</v>
          </cell>
          <cell r="E50">
            <v>0.97219060129050106</v>
          </cell>
          <cell r="F50">
            <v>0.79483868298261096</v>
          </cell>
          <cell r="G50">
            <v>1.0105318352416592</v>
          </cell>
          <cell r="I50" t="str">
            <v>Январь-сентябрь</v>
          </cell>
          <cell r="J50">
            <v>1.0647416933879017</v>
          </cell>
          <cell r="K50">
            <v>0.94490938639642619</v>
          </cell>
          <cell r="L50">
            <v>0.62664940097596045</v>
          </cell>
          <cell r="M50">
            <v>0.63984985158053398</v>
          </cell>
          <cell r="N50">
            <v>0.89528186530020948</v>
          </cell>
          <cell r="P50" t="str">
            <v>Январь-сентябрь</v>
          </cell>
        </row>
        <row r="51">
          <cell r="B51" t="str">
            <v>Октябрь</v>
          </cell>
          <cell r="C51">
            <v>1.1702746012817029</v>
          </cell>
          <cell r="D51">
            <v>0.92358670226357209</v>
          </cell>
          <cell r="E51">
            <v>1.049787503324062</v>
          </cell>
          <cell r="F51">
            <v>0.8707321174725059</v>
          </cell>
          <cell r="G51">
            <v>1.101228488575116</v>
          </cell>
          <cell r="I51" t="str">
            <v>Январь-октябрь</v>
          </cell>
          <cell r="J51">
            <v>1.0492315127632217</v>
          </cell>
          <cell r="K51">
            <v>0.93554102786084625</v>
          </cell>
          <cell r="L51">
            <v>0.65245841408316207</v>
          </cell>
          <cell r="M51">
            <v>0.66178008606557914</v>
          </cell>
          <cell r="N51">
            <v>0.8975415486795183</v>
          </cell>
          <cell r="P51" t="str">
            <v>Январь-октябрь</v>
          </cell>
        </row>
        <row r="52">
          <cell r="B52" t="str">
            <v>Ноябрь</v>
          </cell>
          <cell r="C52">
            <v>1.305280909806473</v>
          </cell>
          <cell r="D52">
            <v>1.0253707719223311</v>
          </cell>
          <cell r="E52">
            <v>1.1855618813806972</v>
          </cell>
          <cell r="F52">
            <v>0.98489151288328458</v>
          </cell>
          <cell r="G52">
            <v>1.2326924276502014</v>
          </cell>
          <cell r="I52" t="str">
            <v>Январь-ноябрь</v>
          </cell>
          <cell r="J52">
            <v>1.036124660077048</v>
          </cell>
          <cell r="K52">
            <v>0.9325494595143613</v>
          </cell>
          <cell r="L52">
            <v>0.67985760257025651</v>
          </cell>
          <cell r="M52">
            <v>0.68946838930296805</v>
          </cell>
          <cell r="N52">
            <v>0.9019266680020771</v>
          </cell>
          <cell r="P52" t="str">
            <v>Январь-ноябрь</v>
          </cell>
        </row>
        <row r="53">
          <cell r="B53" t="str">
            <v>Декабрь</v>
          </cell>
          <cell r="C53">
            <v>1.441700487673073</v>
          </cell>
          <cell r="D53">
            <v>1.1849927820208095</v>
          </cell>
          <cell r="E53">
            <v>1.3387825383092131</v>
          </cell>
          <cell r="F53">
            <v>1.0510334888846382</v>
          </cell>
          <cell r="G53">
            <v>1.3721030741921716</v>
          </cell>
          <cell r="I53" t="str">
            <v>Январь-декабрь</v>
          </cell>
          <cell r="J53">
            <v>1.11885722975179</v>
          </cell>
          <cell r="K53">
            <v>1.0698731605290346</v>
          </cell>
          <cell r="L53">
            <v>0.8778046976583288</v>
          </cell>
          <cell r="M53">
            <v>0.90210335863642543</v>
          </cell>
          <cell r="N53">
            <v>1.0351572238567999</v>
          </cell>
          <cell r="P53" t="str">
            <v>Январь-декабрь</v>
          </cell>
        </row>
        <row r="54">
          <cell r="A54">
            <v>2000</v>
          </cell>
          <cell r="B54" t="str">
            <v>Январь</v>
          </cell>
          <cell r="C54">
            <v>1.5924199878949856</v>
          </cell>
          <cell r="D54">
            <v>1.2979364826218664</v>
          </cell>
          <cell r="E54">
            <v>1.434685903834878</v>
          </cell>
          <cell r="F54">
            <v>1.0966781143534894</v>
          </cell>
          <cell r="G54">
            <v>1.4670369657135138</v>
          </cell>
          <cell r="H54">
            <v>2000</v>
          </cell>
          <cell r="I54" t="str">
            <v>Январь</v>
          </cell>
          <cell r="J54">
            <v>2.0666106214243256</v>
          </cell>
          <cell r="K54">
            <v>2.4187539883072531</v>
          </cell>
          <cell r="L54">
            <v>2.3855206506133046</v>
          </cell>
          <cell r="M54">
            <v>2.4107879025777597</v>
          </cell>
          <cell r="N54">
            <v>2.1798361290548121</v>
          </cell>
          <cell r="O54">
            <v>2000</v>
          </cell>
          <cell r="P54" t="str">
            <v>Январь</v>
          </cell>
        </row>
        <row r="55">
          <cell r="B55" t="str">
            <v>Февраль</v>
          </cell>
          <cell r="C55">
            <v>1.5257447356590699</v>
          </cell>
          <cell r="D55">
            <v>1.2222436299417065</v>
          </cell>
          <cell r="E55">
            <v>1.3929252177715121</v>
          </cell>
          <cell r="F55">
            <v>1.0370271993517479</v>
          </cell>
          <cell r="G55">
            <v>1.4040473570217378</v>
          </cell>
          <cell r="I55" t="str">
            <v>Январь-февраль</v>
          </cell>
          <cell r="J55">
            <v>1.9606388585298045</v>
          </cell>
          <cell r="K55">
            <v>2.2449566124497182</v>
          </cell>
          <cell r="L55">
            <v>2.2184810880977448</v>
          </cell>
          <cell r="M55">
            <v>2.1465127122269139</v>
          </cell>
          <cell r="N55">
            <v>2.0405028661939624</v>
          </cell>
          <cell r="P55" t="str">
            <v>Январь-февраль</v>
          </cell>
        </row>
        <row r="56">
          <cell r="B56" t="str">
            <v>Март</v>
          </cell>
          <cell r="C56">
            <v>1.4527539559889482</v>
          </cell>
          <cell r="D56">
            <v>1.1435810479348241</v>
          </cell>
          <cell r="E56">
            <v>1.3721310839756202</v>
          </cell>
          <cell r="F56">
            <v>0.9808968031752977</v>
          </cell>
          <cell r="G56">
            <v>1.3406514446282045</v>
          </cell>
          <cell r="I56" t="str">
            <v>Январь-март</v>
          </cell>
          <cell r="J56">
            <v>1.8580704695951946</v>
          </cell>
          <cell r="K56">
            <v>2.1395376997750675</v>
          </cell>
          <cell r="L56">
            <v>2.0989587793569893</v>
          </cell>
          <cell r="M56">
            <v>1.9385576176261208</v>
          </cell>
          <cell r="N56">
            <v>1.9207900540061791</v>
          </cell>
          <cell r="P56" t="str">
            <v>Январь-март</v>
          </cell>
        </row>
        <row r="57">
          <cell r="B57" t="str">
            <v>Апрель</v>
          </cell>
          <cell r="C57">
            <v>1.4127307255252568</v>
          </cell>
          <cell r="D57">
            <v>1.0895204013049342</v>
          </cell>
          <cell r="E57">
            <v>1.3644544989553797</v>
          </cell>
          <cell r="F57">
            <v>0.98822976610200719</v>
          </cell>
          <cell r="G57">
            <v>1.3127608762004073</v>
          </cell>
          <cell r="I57" t="str">
            <v>Январь-апрель</v>
          </cell>
          <cell r="J57">
            <v>1.7678441823665145</v>
          </cell>
          <cell r="K57">
            <v>2.0267174466559559</v>
          </cell>
          <cell r="L57">
            <v>2.0093419319532795</v>
          </cell>
          <cell r="M57">
            <v>1.8249309306636461</v>
          </cell>
          <cell r="N57">
            <v>1.8258439149481789</v>
          </cell>
          <cell r="P57" t="str">
            <v>Январь-апрель</v>
          </cell>
        </row>
        <row r="58">
          <cell r="B58" t="str">
            <v>Май</v>
          </cell>
          <cell r="C58">
            <v>1.2664439020396483</v>
          </cell>
          <cell r="D58">
            <v>0.97981895476258285</v>
          </cell>
          <cell r="E58">
            <v>1.3193691733283395</v>
          </cell>
          <cell r="F58">
            <v>0.9605807914503578</v>
          </cell>
          <cell r="G58">
            <v>1.203899709035793</v>
          </cell>
          <cell r="I58" t="str">
            <v>Январь-май</v>
          </cell>
          <cell r="J58">
            <v>1.6637502478874899</v>
          </cell>
          <cell r="K58">
            <v>1.8948084142216002</v>
          </cell>
          <cell r="L58">
            <v>1.9150130292237411</v>
          </cell>
          <cell r="M58">
            <v>1.735073100401098</v>
          </cell>
          <cell r="N58">
            <v>1.7232226033692581</v>
          </cell>
          <cell r="P58" t="str">
            <v>Январь-май</v>
          </cell>
        </row>
        <row r="59">
          <cell r="B59" t="str">
            <v>Июнь</v>
          </cell>
          <cell r="C59">
            <v>1.0925773200046032</v>
          </cell>
          <cell r="D59">
            <v>0.84324480036285909</v>
          </cell>
          <cell r="E59">
            <v>1.1125205971838827</v>
          </cell>
          <cell r="F59">
            <v>0.82681449765850268</v>
          </cell>
          <cell r="G59">
            <v>1.0346724588576293</v>
          </cell>
          <cell r="I59" t="str">
            <v>Январь-июнь</v>
          </cell>
          <cell r="J59">
            <v>1.545336230159456</v>
          </cell>
          <cell r="K59">
            <v>1.748101022871519</v>
          </cell>
          <cell r="L59">
            <v>1.770044450405174</v>
          </cell>
          <cell r="M59">
            <v>1.615402405100858</v>
          </cell>
          <cell r="N59">
            <v>1.5992560563319231</v>
          </cell>
          <cell r="P59" t="str">
            <v>Январь-июнь</v>
          </cell>
        </row>
        <row r="60">
          <cell r="B60" t="str">
            <v>Июль</v>
          </cell>
          <cell r="C60">
            <v>0.94962010629620563</v>
          </cell>
          <cell r="D60">
            <v>0.75773056741338563</v>
          </cell>
          <cell r="E60">
            <v>0.99941429903484968</v>
          </cell>
          <cell r="F60">
            <v>0.72391298099872958</v>
          </cell>
          <cell r="G60">
            <v>0.90657866678483978</v>
          </cell>
          <cell r="I60" t="str">
            <v>Январь-июль</v>
          </cell>
          <cell r="J60">
            <v>1.4289769226842086</v>
          </cell>
          <cell r="K60">
            <v>1.6074501168297208</v>
          </cell>
          <cell r="L60">
            <v>1.6345770373588779</v>
          </cell>
          <cell r="M60">
            <v>1.4946476731873175</v>
          </cell>
          <cell r="N60">
            <v>1.4781191543559364</v>
          </cell>
          <cell r="P60" t="str">
            <v>Январь-июль</v>
          </cell>
        </row>
        <row r="61">
          <cell r="B61" t="str">
            <v>Август</v>
          </cell>
          <cell r="C61">
            <v>0.83397694470153383</v>
          </cell>
          <cell r="D61">
            <v>0.67498671146978806</v>
          </cell>
          <cell r="E61">
            <v>0.92572731697581034</v>
          </cell>
          <cell r="F61">
            <v>0.65243563034433516</v>
          </cell>
          <cell r="G61">
            <v>0.80609499937638118</v>
          </cell>
          <cell r="I61" t="str">
            <v>Январь-август</v>
          </cell>
          <cell r="J61">
            <v>1.3123363112873643</v>
          </cell>
          <cell r="K61">
            <v>1.4537513543478506</v>
          </cell>
          <cell r="L61">
            <v>1.5197585103987785</v>
          </cell>
          <cell r="M61">
            <v>1.377531491077352</v>
          </cell>
          <cell r="N61">
            <v>1.3591878417053134</v>
          </cell>
          <cell r="P61" t="str">
            <v>Январь-август</v>
          </cell>
        </row>
        <row r="62">
          <cell r="B62" t="str">
            <v>Сентябрь</v>
          </cell>
          <cell r="C62">
            <v>0.74449819951248819</v>
          </cell>
          <cell r="D62">
            <v>0.59366909232383691</v>
          </cell>
          <cell r="E62">
            <v>0.8672768500200092</v>
          </cell>
          <cell r="F62">
            <v>0.60010081982538366</v>
          </cell>
          <cell r="G62">
            <v>0.7270386405012309</v>
          </cell>
          <cell r="I62" t="str">
            <v>Январь-сентябрь</v>
          </cell>
          <cell r="J62">
            <v>1.1910640347147208</v>
          </cell>
          <cell r="K62">
            <v>1.3059803582608371</v>
          </cell>
          <cell r="L62">
            <v>1.4049866105255724</v>
          </cell>
          <cell r="M62">
            <v>1.260073294572527</v>
          </cell>
          <cell r="N62">
            <v>1.2374280409371494</v>
          </cell>
          <cell r="P62" t="str">
            <v>Январь-сентябрь</v>
          </cell>
        </row>
        <row r="63">
          <cell r="B63" t="str">
            <v>Октябрь</v>
          </cell>
          <cell r="C63">
            <v>0.73117896948688743</v>
          </cell>
          <cell r="D63">
            <v>0.58544277920907573</v>
          </cell>
          <cell r="E63">
            <v>0.8822103948476846</v>
          </cell>
          <cell r="F63">
            <v>0.6147704818777624</v>
          </cell>
          <cell r="G63">
            <v>0.72221204043272746</v>
          </cell>
          <cell r="I63" t="str">
            <v>Январь-октябрь</v>
          </cell>
          <cell r="J63">
            <v>1.0900499511856558</v>
          </cell>
          <cell r="K63">
            <v>1.1858157440378163</v>
          </cell>
          <cell r="L63">
            <v>1.3108825970366167</v>
          </cell>
          <cell r="M63">
            <v>1.166165761420064</v>
          </cell>
          <cell r="N63">
            <v>1.136868525723425</v>
          </cell>
          <cell r="P63" t="str">
            <v>Январь-октябрь</v>
          </cell>
        </row>
        <row r="64">
          <cell r="B64" t="str">
            <v>Ноябрь</v>
          </cell>
          <cell r="C64">
            <v>0.73566233907287604</v>
          </cell>
          <cell r="D64">
            <v>0.59484577442822018</v>
          </cell>
          <cell r="E64">
            <v>0.89927658285382239</v>
          </cell>
          <cell r="F64">
            <v>0.61451328301337638</v>
          </cell>
          <cell r="G64">
            <v>0.72781983817751639</v>
          </cell>
          <cell r="I64" t="str">
            <v>Январь-ноябрь</v>
          </cell>
          <cell r="J64">
            <v>1.0033462934418085</v>
          </cell>
          <cell r="K64">
            <v>1.0858318967734506</v>
          </cell>
          <cell r="L64">
            <v>1.2244356130304577</v>
          </cell>
          <cell r="M64">
            <v>1.0792400488801261</v>
          </cell>
          <cell r="N64">
            <v>1.049116140329202</v>
          </cell>
          <cell r="P64" t="str">
            <v>Январь-ноябрь</v>
          </cell>
        </row>
        <row r="65">
          <cell r="B65" t="str">
            <v>Декабрь</v>
          </cell>
          <cell r="C65">
            <v>0.71288471102545192</v>
          </cell>
          <cell r="D65">
            <v>0.57642811856101406</v>
          </cell>
          <cell r="E65">
            <v>0.8455817914705307</v>
          </cell>
          <cell r="F65">
            <v>0.5708926864271453</v>
          </cell>
          <cell r="G65">
            <v>0.69799823911282954</v>
          </cell>
          <cell r="I65" t="str">
            <v>Январь-декабрь</v>
          </cell>
          <cell r="J65">
            <v>0.92306639902993726</v>
          </cell>
          <cell r="K65">
            <v>0.99081424998924239</v>
          </cell>
          <cell r="L65">
            <v>1.1322973772047107</v>
          </cell>
          <cell r="M65">
            <v>0.99411161488833621</v>
          </cell>
          <cell r="N65">
            <v>0.96553850315827372</v>
          </cell>
          <cell r="P65" t="str">
            <v>Январь-декабрь</v>
          </cell>
        </row>
        <row r="66">
          <cell r="A66">
            <v>2001</v>
          </cell>
          <cell r="B66" t="str">
            <v>Январь</v>
          </cell>
          <cell r="C66">
            <v>0.71498052876128704</v>
          </cell>
          <cell r="D66">
            <v>0.57565354291680182</v>
          </cell>
          <cell r="E66">
            <v>0.81325678338404983</v>
          </cell>
          <cell r="F66">
            <v>0.5493572953984579</v>
          </cell>
          <cell r="G66">
            <v>0.69093285782265423</v>
          </cell>
          <cell r="H66">
            <v>2001</v>
          </cell>
          <cell r="I66" t="str">
            <v>Январь</v>
          </cell>
          <cell r="J66">
            <v>0.44898992363592299</v>
          </cell>
          <cell r="K66">
            <v>0.44351441740351299</v>
          </cell>
          <cell r="L66">
            <v>0.56685354000498356</v>
          </cell>
          <cell r="M66">
            <v>0.50092847500865256</v>
          </cell>
          <cell r="N66">
            <v>0.4728146788636769</v>
          </cell>
          <cell r="O66">
            <v>2001</v>
          </cell>
          <cell r="P66" t="str">
            <v>Январь</v>
          </cell>
        </row>
        <row r="67">
          <cell r="B67" t="str">
            <v>Февраль</v>
          </cell>
          <cell r="C67">
            <v>0.71143082131123703</v>
          </cell>
          <cell r="D67">
            <v>0.57712295097287125</v>
          </cell>
          <cell r="E67">
            <v>0.83230586121999373</v>
          </cell>
          <cell r="F67">
            <v>0.55007478232153295</v>
          </cell>
          <cell r="G67">
            <v>0.69148165180418553</v>
          </cell>
          <cell r="I67" t="str">
            <v>Январь-февраль</v>
          </cell>
          <cell r="J67">
            <v>0.45798551881042832</v>
          </cell>
          <cell r="K67">
            <v>0.45803987162388449</v>
          </cell>
          <cell r="L67">
            <v>0.58246512850847609</v>
          </cell>
          <cell r="M67">
            <v>0.51616665501073411</v>
          </cell>
          <cell r="N67">
            <v>0.48396327549674756</v>
          </cell>
          <cell r="P67" t="str">
            <v>Январь-февраль</v>
          </cell>
        </row>
        <row r="68">
          <cell r="B68" t="str">
            <v>Март</v>
          </cell>
          <cell r="C68">
            <v>0.70618410111399188</v>
          </cell>
          <cell r="D68">
            <v>0.57775133284704827</v>
          </cell>
          <cell r="E68">
            <v>0.84750149449652068</v>
          </cell>
          <cell r="F68">
            <v>0.5478570996208908</v>
          </cell>
          <cell r="G68">
            <v>0.68981193912820726</v>
          </cell>
          <cell r="I68" t="str">
            <v>Январь-март</v>
          </cell>
          <cell r="J68">
            <v>0.46803119948004901</v>
          </cell>
          <cell r="K68">
            <v>0.47421223258336748</v>
          </cell>
          <cell r="L68">
            <v>0.59452737157050717</v>
          </cell>
          <cell r="M68">
            <v>0.53105209984874691</v>
          </cell>
          <cell r="N68">
            <v>0.49541001622472347</v>
          </cell>
          <cell r="P68" t="str">
            <v>Январь-март</v>
          </cell>
        </row>
        <row r="69">
          <cell r="B69" t="str">
            <v>Апрель</v>
          </cell>
          <cell r="C69">
            <v>0.69243038262267964</v>
          </cell>
          <cell r="D69">
            <v>0.56454192470773434</v>
          </cell>
          <cell r="E69">
            <v>0.8617411810813399</v>
          </cell>
          <cell r="F69">
            <v>0.53479736997422267</v>
          </cell>
          <cell r="G69">
            <v>0.67955770344855926</v>
          </cell>
          <cell r="I69" t="str">
            <v>Январь-апрель</v>
          </cell>
          <cell r="J69">
            <v>0.47421860847455471</v>
          </cell>
          <cell r="K69">
            <v>0.48587348948338915</v>
          </cell>
          <cell r="L69">
            <v>0.60413332226126459</v>
          </cell>
          <cell r="M69">
            <v>0.53388606561747221</v>
          </cell>
          <cell r="N69">
            <v>0.50195057770759421</v>
          </cell>
          <cell r="P69" t="str">
            <v>Январь-апрель</v>
          </cell>
        </row>
        <row r="70">
          <cell r="B70" t="str">
            <v>Май</v>
          </cell>
          <cell r="C70">
            <v>0.68758452419737381</v>
          </cell>
          <cell r="D70">
            <v>0.56477818864946749</v>
          </cell>
          <cell r="E70">
            <v>0.86925167983170482</v>
          </cell>
          <cell r="F70">
            <v>0.52545339475014652</v>
          </cell>
          <cell r="G70">
            <v>0.67567229999348888</v>
          </cell>
          <cell r="I70" t="str">
            <v>Январь-май</v>
          </cell>
          <cell r="J70">
            <v>0.48944231486139189</v>
          </cell>
          <cell r="K70">
            <v>0.5051879529144585</v>
          </cell>
          <cell r="L70">
            <v>0.61575259395550497</v>
          </cell>
          <cell r="M70">
            <v>0.53696610949471468</v>
          </cell>
          <cell r="N70">
            <v>0.51528650390005115</v>
          </cell>
          <cell r="P70" t="str">
            <v>Январь-май</v>
          </cell>
        </row>
        <row r="71">
          <cell r="B71" t="str">
            <v>Июнь</v>
          </cell>
          <cell r="C71">
            <v>0.6788009545363719</v>
          </cell>
          <cell r="D71">
            <v>0.5596832991677213</v>
          </cell>
          <cell r="E71">
            <v>0.89242899646341212</v>
          </cell>
          <cell r="F71">
            <v>0.52495118043377853</v>
          </cell>
          <cell r="G71">
            <v>0.67245365283956837</v>
          </cell>
          <cell r="I71" t="str">
            <v>Январь-июнь</v>
          </cell>
          <cell r="J71">
            <v>0.51415839838604138</v>
          </cell>
          <cell r="K71">
            <v>0.533687024227813</v>
          </cell>
          <cell r="L71">
            <v>0.64909220452476191</v>
          </cell>
          <cell r="M71">
            <v>0.55578304131350142</v>
          </cell>
          <cell r="N71">
            <v>0.54057571265237392</v>
          </cell>
          <cell r="P71" t="str">
            <v>Январь-июнь</v>
          </cell>
        </row>
        <row r="72">
          <cell r="B72" t="str">
            <v>Июль</v>
          </cell>
          <cell r="C72">
            <v>0.67685408283602277</v>
          </cell>
          <cell r="D72">
            <v>0.56559710985188472</v>
          </cell>
          <cell r="E72">
            <v>0.87283857565762024</v>
          </cell>
          <cell r="F72">
            <v>0.54885120185236702</v>
          </cell>
          <cell r="G72">
            <v>0.67394450249855276</v>
          </cell>
          <cell r="I72" t="str">
            <v>Январь-июль</v>
          </cell>
          <cell r="J72">
            <v>0.54623647049068069</v>
          </cell>
          <cell r="K72">
            <v>0.56694741870173671</v>
          </cell>
          <cell r="L72">
            <v>0.68509247670322693</v>
          </cell>
          <cell r="M72">
            <v>0.58785657463809837</v>
          </cell>
          <cell r="N72">
            <v>0.57333715483080738</v>
          </cell>
          <cell r="P72" t="str">
            <v>Январь-июль</v>
          </cell>
        </row>
        <row r="73">
          <cell r="B73" t="str">
            <v>Август</v>
          </cell>
          <cell r="C73">
            <v>0.66700328167889189</v>
          </cell>
          <cell r="D73">
            <v>0.5546628711688647</v>
          </cell>
          <cell r="E73">
            <v>0.83242438845664213</v>
          </cell>
          <cell r="F73">
            <v>0.55145094612476075</v>
          </cell>
          <cell r="G73">
            <v>0.66253569243375965</v>
          </cell>
          <cell r="I73" t="str">
            <v>Январь-август</v>
          </cell>
          <cell r="J73">
            <v>0.58274440056215493</v>
          </cell>
          <cell r="K73">
            <v>0.60310238946426542</v>
          </cell>
          <cell r="L73">
            <v>0.717334092908406</v>
          </cell>
          <cell r="M73">
            <v>0.62409456330036028</v>
          </cell>
          <cell r="N73">
            <v>0.60933250366043112</v>
          </cell>
          <cell r="P73" t="str">
            <v>Январь-август</v>
          </cell>
        </row>
        <row r="74">
          <cell r="B74" t="str">
            <v>Сентябрь</v>
          </cell>
          <cell r="C74">
            <v>0.66476499513363763</v>
          </cell>
          <cell r="D74">
            <v>0.55163016208074467</v>
          </cell>
          <cell r="E74">
            <v>0.82080301170320435</v>
          </cell>
          <cell r="F74">
            <v>0.54840547222097358</v>
          </cell>
          <cell r="G74">
            <v>0.65891765495474042</v>
          </cell>
          <cell r="I74" t="str">
            <v>Январь-сентябрь</v>
          </cell>
          <cell r="J74">
            <v>0.62361481586744505</v>
          </cell>
          <cell r="K74">
            <v>0.64503414944007276</v>
          </cell>
          <cell r="L74">
            <v>0.74944538810470573</v>
          </cell>
          <cell r="M74">
            <v>0.66166517789425594</v>
          </cell>
          <cell r="N74">
            <v>0.64872094018344095</v>
          </cell>
          <cell r="P74" t="str">
            <v>Январь-сентябрь</v>
          </cell>
        </row>
        <row r="75">
          <cell r="B75" t="str">
            <v>Октябрь</v>
          </cell>
          <cell r="C75">
            <v>0.67156962234399209</v>
          </cell>
          <cell r="D75">
            <v>0.55580300394234883</v>
          </cell>
          <cell r="E75">
            <v>0.84230923198244345</v>
          </cell>
          <cell r="F75">
            <v>0.54479344431597698</v>
          </cell>
          <cell r="G75">
            <v>0.66545807200462503</v>
          </cell>
          <cell r="I75" t="str">
            <v>Январь-октябрь</v>
          </cell>
          <cell r="J75">
            <v>0.65823175293171188</v>
          </cell>
          <cell r="K75">
            <v>0.68025598042361268</v>
          </cell>
          <cell r="L75">
            <v>0.7750526903236199</v>
          </cell>
          <cell r="M75">
            <v>0.68840780297095272</v>
          </cell>
          <cell r="N75">
            <v>0.68105336229431113</v>
          </cell>
          <cell r="P75" t="str">
            <v>Январь-октябрь</v>
          </cell>
        </row>
        <row r="76">
          <cell r="B76" t="str">
            <v>Ноябрь</v>
          </cell>
          <cell r="C76">
            <v>0.68393780134025706</v>
          </cell>
          <cell r="D76">
            <v>0.56377498802737891</v>
          </cell>
          <cell r="E76">
            <v>0.88094008719093697</v>
          </cell>
          <cell r="F76">
            <v>0.55106160978033458</v>
          </cell>
          <cell r="G76">
            <v>0.67961407754843428</v>
          </cell>
          <cell r="I76" t="str">
            <v>Январь-ноябрь</v>
          </cell>
          <cell r="J76">
            <v>0.68692792159973615</v>
          </cell>
          <cell r="K76">
            <v>0.70853129621692768</v>
          </cell>
          <cell r="L76">
            <v>0.79737167766199646</v>
          </cell>
          <cell r="M76">
            <v>0.71112271313817932</v>
          </cell>
          <cell r="N76">
            <v>0.70799616428705991</v>
          </cell>
          <cell r="P76" t="str">
            <v>Январь-ноябрь</v>
          </cell>
        </row>
        <row r="77">
          <cell r="B77" t="str">
            <v>Декабрь</v>
          </cell>
          <cell r="C77">
            <v>0.69913061529454934</v>
          </cell>
          <cell r="D77">
            <v>0.57142211686102207</v>
          </cell>
          <cell r="E77">
            <v>0.90267454981994177</v>
          </cell>
          <cell r="F77">
            <v>0.55496406173427182</v>
          </cell>
          <cell r="G77">
            <v>0.69301466216105245</v>
          </cell>
          <cell r="I77" t="str">
            <v>Январь-декабрь</v>
          </cell>
          <cell r="J77">
            <v>0.71512137912364082</v>
          </cell>
          <cell r="K77">
            <v>0.7358883078888051</v>
          </cell>
          <cell r="L77">
            <v>0.82447369792789449</v>
          </cell>
          <cell r="M77">
            <v>0.73774407805515707</v>
          </cell>
          <cell r="N77">
            <v>0.73578411035799596</v>
          </cell>
          <cell r="P77" t="str">
            <v>Январь-декабрь</v>
          </cell>
        </row>
        <row r="78">
          <cell r="A78">
            <v>2002</v>
          </cell>
          <cell r="B78" t="str">
            <v>Январь</v>
          </cell>
          <cell r="C78">
            <v>0.70619025627722443</v>
          </cell>
          <cell r="D78">
            <v>0.58439692563929047</v>
          </cell>
          <cell r="E78">
            <v>0.92716313470098621</v>
          </cell>
          <cell r="F78">
            <v>0.57191703083071999</v>
          </cell>
          <cell r="G78">
            <v>0.70452088871379037</v>
          </cell>
          <cell r="H78">
            <v>2002</v>
          </cell>
          <cell r="I78" t="str">
            <v>Январь</v>
          </cell>
          <cell r="J78">
            <v>0.9877055778018291</v>
          </cell>
          <cell r="K78">
            <v>1.0151886196655482</v>
          </cell>
          <cell r="L78">
            <v>1.1400619750664231</v>
          </cell>
          <cell r="M78">
            <v>1.0410656882528504</v>
          </cell>
          <cell r="N78">
            <v>1.0196662103087069</v>
          </cell>
          <cell r="O78">
            <v>2002</v>
          </cell>
          <cell r="P78" t="str">
            <v>Январь</v>
          </cell>
        </row>
        <row r="79">
          <cell r="B79" t="str">
            <v>Февраль</v>
          </cell>
          <cell r="C79">
            <v>0.71253821709840637</v>
          </cell>
          <cell r="D79">
            <v>0.59906974907189303</v>
          </cell>
          <cell r="E79">
            <v>0.95028911763240809</v>
          </cell>
          <cell r="F79">
            <v>0.59248640107427675</v>
          </cell>
          <cell r="G79">
            <v>0.71616696407805414</v>
          </cell>
          <cell r="I79" t="str">
            <v>Январь-февраль</v>
          </cell>
          <cell r="J79">
            <v>0.9946553485145484</v>
          </cell>
          <cell r="K79">
            <v>1.0265328965371288</v>
          </cell>
          <cell r="L79">
            <v>1.1408885317298991</v>
          </cell>
          <cell r="M79">
            <v>1.0590729035237294</v>
          </cell>
          <cell r="N79">
            <v>1.0277004168827606</v>
          </cell>
          <cell r="P79" t="str">
            <v>Январь-февраль</v>
          </cell>
        </row>
        <row r="80">
          <cell r="B80" t="str">
            <v>Март</v>
          </cell>
          <cell r="C80">
            <v>0.7151977930714094</v>
          </cell>
          <cell r="D80">
            <v>0.6072492627056677</v>
          </cell>
          <cell r="E80">
            <v>0.94683095691263064</v>
          </cell>
          <cell r="F80">
            <v>0.59008463288905622</v>
          </cell>
          <cell r="G80">
            <v>0.71763351158032229</v>
          </cell>
          <cell r="I80" t="str">
            <v>Январь-март</v>
          </cell>
          <cell r="J80">
            <v>1.0006864600394103</v>
          </cell>
          <cell r="K80">
            <v>1.0345986465258923</v>
          </cell>
          <cell r="L80">
            <v>1.1327135699528192</v>
          </cell>
          <cell r="M80">
            <v>1.0651522495245582</v>
          </cell>
          <cell r="N80">
            <v>1.0318961403073013</v>
          </cell>
          <cell r="P80" t="str">
            <v>Январь-март</v>
          </cell>
        </row>
        <row r="81">
          <cell r="B81" t="str">
            <v>Апрель</v>
          </cell>
          <cell r="C81">
            <v>0.7123171743347716</v>
          </cell>
          <cell r="D81">
            <v>0.60191479750656363</v>
          </cell>
          <cell r="E81">
            <v>0.94047117334823627</v>
          </cell>
          <cell r="F81">
            <v>0.57999022256168242</v>
          </cell>
          <cell r="G81">
            <v>0.71279243594643249</v>
          </cell>
          <cell r="I81" t="str">
            <v>Январь-апрель</v>
          </cell>
          <cell r="J81">
            <v>1.0077774337981584</v>
          </cell>
          <cell r="K81">
            <v>1.0425919167624838</v>
          </cell>
          <cell r="L81">
            <v>1.1218234190561993</v>
          </cell>
          <cell r="M81">
            <v>1.0701822894837629</v>
          </cell>
          <cell r="N81">
            <v>1.0362097599778253</v>
          </cell>
          <cell r="P81" t="str">
            <v>Январь-апрель</v>
          </cell>
        </row>
        <row r="82">
          <cell r="B82" t="str">
            <v>Май</v>
          </cell>
          <cell r="C82">
            <v>0.70928628306563835</v>
          </cell>
          <cell r="D82">
            <v>0.60999809444840958</v>
          </cell>
          <cell r="E82">
            <v>0.9187701975652387</v>
          </cell>
          <cell r="F82">
            <v>0.58356712904381469</v>
          </cell>
          <cell r="G82">
            <v>0.70960588542290948</v>
          </cell>
          <cell r="I82" t="str">
            <v>Январь-май</v>
          </cell>
          <cell r="J82">
            <v>1.0126001766137269</v>
          </cell>
          <cell r="K82">
            <v>1.0501492265513341</v>
          </cell>
          <cell r="L82">
            <v>1.1078087599484727</v>
          </cell>
          <cell r="M82">
            <v>1.0784801299320146</v>
          </cell>
          <cell r="N82">
            <v>1.0390221766765637</v>
          </cell>
          <cell r="P82" t="str">
            <v>Январь-май</v>
          </cell>
        </row>
        <row r="83">
          <cell r="B83" t="str">
            <v>Июнь</v>
          </cell>
          <cell r="C83">
            <v>0.70238660911842343</v>
          </cell>
          <cell r="D83">
            <v>0.61618181481936962</v>
          </cell>
          <cell r="E83">
            <v>0.88771521482288174</v>
          </cell>
          <cell r="F83">
            <v>0.57775233895218137</v>
          </cell>
          <cell r="G83">
            <v>0.70092172337291148</v>
          </cell>
          <cell r="I83" t="str">
            <v>Январь-июнь</v>
          </cell>
          <cell r="J83">
            <v>1.016344117049192</v>
          </cell>
          <cell r="K83">
            <v>1.0585322996507176</v>
          </cell>
          <cell r="L83">
            <v>1.086873384303084</v>
          </cell>
          <cell r="M83">
            <v>1.0822419723830263</v>
          </cell>
          <cell r="N83">
            <v>1.0394689829291781</v>
          </cell>
          <cell r="P83" t="str">
            <v>Январь-июнь</v>
          </cell>
        </row>
      </sheetData>
      <sheetData sheetId="17" refreshError="1"/>
      <sheetData sheetId="18" refreshError="1">
        <row r="1">
          <cell r="A1" t="str">
            <v>Индексы внешней торговли</v>
          </cell>
        </row>
        <row r="2">
          <cell r="C2">
            <v>1999</v>
          </cell>
          <cell r="N2">
            <v>2000</v>
          </cell>
        </row>
        <row r="3">
          <cell r="B3" t="str">
            <v>январь-декабрь</v>
          </cell>
          <cell r="C3" t="str">
            <v>январь</v>
          </cell>
          <cell r="D3" t="str">
            <v>январь-февраль</v>
          </cell>
          <cell r="E3" t="str">
            <v>январь-апрель</v>
          </cell>
          <cell r="F3" t="str">
            <v xml:space="preserve">январь-май </v>
          </cell>
          <cell r="G3" t="str">
            <v>январь-июнь</v>
          </cell>
          <cell r="H3" t="str">
            <v>январь-июль</v>
          </cell>
          <cell r="I3" t="str">
            <v>январь-август</v>
          </cell>
          <cell r="J3" t="str">
            <v>январь-сентябрь</v>
          </cell>
          <cell r="K3" t="str">
            <v>январь-октябрь</v>
          </cell>
          <cell r="L3" t="str">
            <v>январь-ноябрь</v>
          </cell>
          <cell r="M3" t="str">
            <v>январь-декабрь</v>
          </cell>
          <cell r="N3" t="str">
            <v>январь</v>
          </cell>
          <cell r="O3" t="str">
            <v>январь-февраль</v>
          </cell>
          <cell r="P3" t="str">
            <v>январь-март</v>
          </cell>
        </row>
        <row r="4">
          <cell r="A4" t="str">
            <v>Индексы экспортных операций</v>
          </cell>
        </row>
        <row r="5">
          <cell r="A5" t="str">
            <v>Индекс физического объема экспорта</v>
          </cell>
          <cell r="B5">
            <v>0.98947865060343765</v>
          </cell>
          <cell r="C5">
            <v>1.0669999999999999</v>
          </cell>
          <cell r="D5">
            <v>1.0361081024680774</v>
          </cell>
          <cell r="E5">
            <v>1.2509999999999999</v>
          </cell>
          <cell r="F5">
            <v>1.036</v>
          </cell>
          <cell r="G5">
            <v>1.157</v>
          </cell>
          <cell r="H5">
            <v>1.1200000000000001</v>
          </cell>
          <cell r="I5">
            <v>1.095</v>
          </cell>
          <cell r="J5">
            <v>1.0840000000000001</v>
          </cell>
          <cell r="K5">
            <v>1.075</v>
          </cell>
          <cell r="L5">
            <v>1.05</v>
          </cell>
          <cell r="M5">
            <v>1.036</v>
          </cell>
          <cell r="N5">
            <v>1.07</v>
          </cell>
          <cell r="O5">
            <v>1.089</v>
          </cell>
          <cell r="P5">
            <v>1.0860000000000001</v>
          </cell>
        </row>
        <row r="6">
          <cell r="A6" t="str">
            <v>Индекс долларовых цен экспорта</v>
          </cell>
          <cell r="B6">
            <v>0.97147825503198992</v>
          </cell>
          <cell r="C6">
            <v>0.68</v>
          </cell>
          <cell r="D6">
            <v>0.71642305937204454</v>
          </cell>
          <cell r="E6">
            <v>0.64700000000000002</v>
          </cell>
          <cell r="F6">
            <v>0.75579150579150578</v>
          </cell>
          <cell r="G6">
            <v>0.70699999999999996</v>
          </cell>
          <cell r="H6">
            <v>0.72499999999999998</v>
          </cell>
          <cell r="I6">
            <v>0.74099999999999999</v>
          </cell>
          <cell r="J6">
            <v>0.76200000000000001</v>
          </cell>
          <cell r="K6">
            <v>0.77500000000000002</v>
          </cell>
          <cell r="L6">
            <v>0.78700000000000003</v>
          </cell>
          <cell r="M6">
            <v>0.82499999999999996</v>
          </cell>
          <cell r="N6">
            <v>1.254</v>
          </cell>
          <cell r="O6">
            <v>1.2549999999999999</v>
          </cell>
          <cell r="P6">
            <v>1.1859999999999999</v>
          </cell>
        </row>
        <row r="7">
          <cell r="A7" t="str">
            <v>Индекс стоимости экспорта по выборке</v>
          </cell>
          <cell r="B7">
            <v>0.96125699287963562</v>
          </cell>
          <cell r="C7">
            <v>0.72555999999999998</v>
          </cell>
          <cell r="D7">
            <v>0.74229173661034376</v>
          </cell>
          <cell r="E7">
            <v>0.80939699999999992</v>
          </cell>
          <cell r="F7">
            <v>0.78300000000000003</v>
          </cell>
          <cell r="G7">
            <v>0.81799899999999992</v>
          </cell>
          <cell r="H7">
            <v>0.81200000000000006</v>
          </cell>
          <cell r="I7">
            <v>0.81139499999999998</v>
          </cell>
          <cell r="J7">
            <v>0.82600800000000008</v>
          </cell>
          <cell r="K7">
            <v>0.833125</v>
          </cell>
          <cell r="L7">
            <v>0.82635000000000003</v>
          </cell>
          <cell r="M7">
            <v>0.85470000000000002</v>
          </cell>
          <cell r="N7">
            <v>1.34178</v>
          </cell>
          <cell r="O7">
            <v>1.3666949999999998</v>
          </cell>
          <cell r="P7">
            <v>1.2879959999999999</v>
          </cell>
        </row>
        <row r="8">
          <cell r="A8" t="str">
            <v>Индексы импортных операций</v>
          </cell>
        </row>
        <row r="9">
          <cell r="A9" t="str">
            <v>Индекс физического объема импорта</v>
          </cell>
          <cell r="B9">
            <v>0.97188425236753373</v>
          </cell>
          <cell r="C9">
            <v>0.86199999999999999</v>
          </cell>
          <cell r="D9">
            <v>0.79871146229411283</v>
          </cell>
          <cell r="E9">
            <v>0.88200000000000001</v>
          </cell>
          <cell r="F9">
            <v>0.79899999999999993</v>
          </cell>
          <cell r="G9">
            <v>0.88100000000000001</v>
          </cell>
          <cell r="H9">
            <v>0.88400000000000001</v>
          </cell>
          <cell r="I9">
            <v>0.89800000000000002</v>
          </cell>
          <cell r="J9">
            <v>0.90200000000000002</v>
          </cell>
          <cell r="K9">
            <v>0.89300000000000002</v>
          </cell>
          <cell r="L9">
            <v>0.89300000000000002</v>
          </cell>
          <cell r="M9">
            <v>0.91400000000000003</v>
          </cell>
          <cell r="N9">
            <v>1.1579999999999999</v>
          </cell>
          <cell r="O9">
            <v>1.0924</v>
          </cell>
          <cell r="P9">
            <v>1.1359999999999999</v>
          </cell>
        </row>
        <row r="10">
          <cell r="A10" t="str">
            <v>Индекс долларовых цен импорта</v>
          </cell>
          <cell r="B10">
            <v>1.0093958589176002</v>
          </cell>
          <cell r="C10">
            <v>0.80400000000000005</v>
          </cell>
          <cell r="D10">
            <v>0.78811928031231415</v>
          </cell>
          <cell r="E10">
            <v>0.754</v>
          </cell>
          <cell r="F10">
            <v>0.82478097622027546</v>
          </cell>
          <cell r="G10">
            <v>0.78600000000000003</v>
          </cell>
          <cell r="H10">
            <v>0.8</v>
          </cell>
          <cell r="I10">
            <v>0.79400000000000004</v>
          </cell>
          <cell r="J10">
            <v>0.80800000000000005</v>
          </cell>
          <cell r="K10">
            <v>0.82899999999999996</v>
          </cell>
          <cell r="L10">
            <v>0.85</v>
          </cell>
          <cell r="M10">
            <v>0.86299999999999999</v>
          </cell>
          <cell r="N10">
            <v>1.1759999999999999</v>
          </cell>
          <cell r="O10">
            <v>1.37</v>
          </cell>
          <cell r="P10">
            <v>1.3315999999999999</v>
          </cell>
        </row>
        <row r="11">
          <cell r="A11" t="str">
            <v>Индекс стоимости импорта по выборке</v>
          </cell>
          <cell r="B11">
            <v>0.98101593968701639</v>
          </cell>
          <cell r="C11">
            <v>0.693048</v>
          </cell>
          <cell r="D11">
            <v>0.6294799028404322</v>
          </cell>
          <cell r="E11">
            <v>0.66502799999999995</v>
          </cell>
          <cell r="F11">
            <v>0.65900000000000003</v>
          </cell>
          <cell r="G11">
            <v>0.69246600000000003</v>
          </cell>
          <cell r="H11">
            <v>0.70720000000000005</v>
          </cell>
          <cell r="I11">
            <v>0.71301200000000009</v>
          </cell>
          <cell r="J11">
            <v>0.72881600000000002</v>
          </cell>
          <cell r="K11">
            <v>0.74029699999999998</v>
          </cell>
          <cell r="L11">
            <v>0.75905</v>
          </cell>
          <cell r="M11">
            <v>0.78878199999999998</v>
          </cell>
          <cell r="N11">
            <v>1.3618079999999999</v>
          </cell>
          <cell r="O11">
            <v>1.4965880000000003</v>
          </cell>
          <cell r="P11">
            <v>1.5126975999999996</v>
          </cell>
        </row>
        <row r="13">
          <cell r="A13" t="str">
            <v>Индекс валовых условий торговли</v>
          </cell>
          <cell r="B13">
            <v>1.0181033885393693</v>
          </cell>
          <cell r="C13">
            <v>1.2378190255220418</v>
          </cell>
          <cell r="D13">
            <v>1.2972245314873758</v>
          </cell>
          <cell r="E13">
            <v>1.4183673469387754</v>
          </cell>
          <cell r="F13">
            <v>1.2966207759699626</v>
          </cell>
          <cell r="G13">
            <v>1.3132803632236096</v>
          </cell>
          <cell r="H13">
            <v>1.2669683257918554</v>
          </cell>
          <cell r="I13">
            <v>1.2193763919821825</v>
          </cell>
          <cell r="J13">
            <v>1.2017738359201775</v>
          </cell>
          <cell r="K13">
            <v>1.2038073908174691</v>
          </cell>
          <cell r="L13">
            <v>1.1758118701007838</v>
          </cell>
          <cell r="M13">
            <v>1.1334792122538293</v>
          </cell>
          <cell r="N13">
            <v>0.92400690846286715</v>
          </cell>
          <cell r="O13">
            <v>0.99688758696448176</v>
          </cell>
          <cell r="P13">
            <v>0.95598591549295786</v>
          </cell>
        </row>
        <row r="14">
          <cell r="A14" t="str">
            <v>Индекс ценовых  условий торговли</v>
          </cell>
          <cell r="B14">
            <v>0.96243534828221877</v>
          </cell>
          <cell r="C14">
            <v>0.845771144278607</v>
          </cell>
          <cell r="D14">
            <v>0.90902871845508204</v>
          </cell>
          <cell r="E14">
            <v>0.85809018567639261</v>
          </cell>
          <cell r="F14">
            <v>0.91635419290957976</v>
          </cell>
          <cell r="G14">
            <v>0.89949109414758266</v>
          </cell>
          <cell r="H14">
            <v>0.90624999999999989</v>
          </cell>
          <cell r="I14">
            <v>0.93324937027707799</v>
          </cell>
          <cell r="J14">
            <v>0.94306930693069302</v>
          </cell>
          <cell r="K14">
            <v>0.93486127864897473</v>
          </cell>
          <cell r="L14">
            <v>0.92588235294117649</v>
          </cell>
          <cell r="M14">
            <v>0.95596755504055619</v>
          </cell>
          <cell r="N14">
            <v>1.0663265306122449</v>
          </cell>
          <cell r="O14">
            <v>0.91605839416058377</v>
          </cell>
          <cell r="P14">
            <v>0.89065785521177532</v>
          </cell>
        </row>
        <row r="15">
          <cell r="A15" t="str">
            <v>Соотношение стоимости экспорта и импорта</v>
          </cell>
          <cell r="B15">
            <v>0.97985868933619502</v>
          </cell>
          <cell r="C15">
            <v>1.0469116136256074</v>
          </cell>
          <cell r="D15">
            <v>1.1792143534064636</v>
          </cell>
          <cell r="E15">
            <v>1.2170871000920263</v>
          </cell>
          <cell r="F15">
            <v>1.1881638846737481</v>
          </cell>
          <cell r="G15">
            <v>1.1812839908385393</v>
          </cell>
          <cell r="H15">
            <v>1.1481900452488687</v>
          </cell>
          <cell r="I15">
            <v>1.1379822499481074</v>
          </cell>
          <cell r="J15">
            <v>1.1333560185286822</v>
          </cell>
          <cell r="K15">
            <v>1.1253929166267052</v>
          </cell>
          <cell r="L15">
            <v>1.0886634609050787</v>
          </cell>
          <cell r="M15">
            <v>1.083569351227589</v>
          </cell>
          <cell r="N15">
            <v>0.9852930809629552</v>
          </cell>
          <cell r="O15">
            <v>0.91320724207330239</v>
          </cell>
          <cell r="P15">
            <v>0.85145636510562339</v>
          </cell>
        </row>
        <row r="16">
          <cell r="A16" t="str">
            <v>Индекс рублевых цен экспорта</v>
          </cell>
          <cell r="B16">
            <v>1.9458716444613311</v>
          </cell>
        </row>
        <row r="17">
          <cell r="A17" t="str">
            <v>опережение над ростом внутренних цен</v>
          </cell>
          <cell r="B17">
            <v>1.1446303790949006</v>
          </cell>
        </row>
        <row r="18">
          <cell r="A18" t="str">
            <v>Индекс рублевых цен импорта</v>
          </cell>
          <cell r="B18">
            <v>2.0218206323514369</v>
          </cell>
        </row>
        <row r="19">
          <cell r="A19" t="str">
            <v>опережение над ростом внутренних цен</v>
          </cell>
          <cell r="B19">
            <v>1.1893062543243746</v>
          </cell>
        </row>
        <row r="20">
          <cell r="A20" t="str">
            <v>Индекс цен промышленного производства (период к периоду)</v>
          </cell>
          <cell r="B20">
            <v>1.7</v>
          </cell>
        </row>
        <row r="22">
          <cell r="A22" t="str">
            <v>Индексы Фишера (т.е. Среднегеометрическое между индексами Пааше и Лайспериса)</v>
          </cell>
        </row>
        <row r="26">
          <cell r="B26">
            <v>0.95230922971133936</v>
          </cell>
        </row>
        <row r="32">
          <cell r="B32">
            <v>1998</v>
          </cell>
          <cell r="C32">
            <v>1999</v>
          </cell>
          <cell r="D32">
            <v>2000</v>
          </cell>
        </row>
        <row r="33">
          <cell r="B33" t="str">
            <v>январь-декабрь</v>
          </cell>
          <cell r="C33" t="str">
            <v>январь-декабрь</v>
          </cell>
          <cell r="D33" t="str">
            <v>январь-декабрь</v>
          </cell>
        </row>
        <row r="34">
          <cell r="A34" t="str">
            <v>Индексы экспортных операций</v>
          </cell>
        </row>
        <row r="35">
          <cell r="A35" t="str">
            <v>Индекс физического объема экспорта</v>
          </cell>
          <cell r="B35">
            <v>0.98899999999999999</v>
          </cell>
          <cell r="C35">
            <v>1.036</v>
          </cell>
          <cell r="D35">
            <v>1.107</v>
          </cell>
        </row>
        <row r="36">
          <cell r="A36" t="str">
            <v>Индекс долларовых цен экспорта</v>
          </cell>
          <cell r="B36">
            <v>0.97099999999999997</v>
          </cell>
          <cell r="C36">
            <v>0.82499999999999996</v>
          </cell>
          <cell r="D36">
            <v>1.157</v>
          </cell>
        </row>
        <row r="37">
          <cell r="A37" t="str">
            <v>Индекс стоимости экспорта по выборке</v>
          </cell>
          <cell r="B37">
            <v>0.96099999999999997</v>
          </cell>
          <cell r="C37">
            <v>0.85499999999999998</v>
          </cell>
          <cell r="D37">
            <v>1.2809999999999999</v>
          </cell>
        </row>
        <row r="38">
          <cell r="A38" t="str">
            <v>Индексы импортных операций</v>
          </cell>
        </row>
        <row r="39">
          <cell r="A39" t="str">
            <v>Индекс физического объема импорта</v>
          </cell>
          <cell r="B39">
            <v>0.97199999999999998</v>
          </cell>
          <cell r="C39">
            <v>0.91400000000000003</v>
          </cell>
          <cell r="D39">
            <v>1.056</v>
          </cell>
        </row>
        <row r="40">
          <cell r="A40" t="str">
            <v>Индекс долларовых цен импорта</v>
          </cell>
          <cell r="B40">
            <v>1.0089999999999999</v>
          </cell>
          <cell r="C40">
            <v>0.86299999999999999</v>
          </cell>
          <cell r="D40">
            <v>1.2569999999999999</v>
          </cell>
        </row>
        <row r="41">
          <cell r="A41" t="str">
            <v>Индекс стоимости импорта по выборке</v>
          </cell>
          <cell r="B41">
            <v>0.98099999999999998</v>
          </cell>
          <cell r="C41">
            <v>0.78900000000000003</v>
          </cell>
          <cell r="D41">
            <v>1.327</v>
          </cell>
        </row>
        <row r="43">
          <cell r="A43" t="str">
            <v>Индекс валовых условий торговли</v>
          </cell>
          <cell r="B43">
            <v>1.018</v>
          </cell>
          <cell r="C43">
            <v>1.133</v>
          </cell>
          <cell r="D43">
            <v>1.048</v>
          </cell>
        </row>
        <row r="44">
          <cell r="A44" t="str">
            <v>Индекс ценовых  условий торговли</v>
          </cell>
          <cell r="B44">
            <v>0.96199999999999997</v>
          </cell>
          <cell r="C44">
            <v>0.95599999999999996</v>
          </cell>
          <cell r="D44">
            <v>0.92</v>
          </cell>
        </row>
        <row r="45">
          <cell r="A45" t="str">
            <v>Соотношение стоимости экспорта и импорта</v>
          </cell>
          <cell r="B45">
            <v>0.98</v>
          </cell>
          <cell r="C45">
            <v>1.0840000000000001</v>
          </cell>
          <cell r="D45">
            <v>0.96499999999999997</v>
          </cell>
        </row>
        <row r="46">
          <cell r="A46" t="str">
            <v>Сводный реальный курс по официальному курсу</v>
          </cell>
          <cell r="B46">
            <v>1.1160000000000001</v>
          </cell>
          <cell r="C46">
            <v>1.3169999999999999</v>
          </cell>
          <cell r="D46">
            <v>0.90600000000000003</v>
          </cell>
        </row>
        <row r="47">
          <cell r="A47" t="str">
            <v>Сводный реальный курс по рыночному курсу</v>
          </cell>
          <cell r="B47">
            <v>0.65300000000000002</v>
          </cell>
          <cell r="C47">
            <v>1.373</v>
          </cell>
          <cell r="D47">
            <v>1.3180000000000001</v>
          </cell>
        </row>
        <row r="48">
          <cell r="A48" t="str">
            <v>Сводный реальный курс по среднему</v>
          </cell>
          <cell r="B48">
            <v>0.79500000000000004</v>
          </cell>
          <cell r="C48">
            <v>1.3560000000000001</v>
          </cell>
          <cell r="D48">
            <v>1.153</v>
          </cell>
        </row>
      </sheetData>
      <sheetData sheetId="19" refreshError="1">
        <row r="1">
          <cell r="A1" t="str">
            <v>Индексы внешней торговли</v>
          </cell>
        </row>
        <row r="2">
          <cell r="C2">
            <v>1999</v>
          </cell>
          <cell r="O2">
            <v>2000</v>
          </cell>
        </row>
        <row r="3">
          <cell r="B3" t="str">
            <v>январь-декабрь</v>
          </cell>
          <cell r="C3" t="str">
            <v>январь</v>
          </cell>
          <cell r="D3" t="str">
            <v>январь-февраль</v>
          </cell>
          <cell r="E3" t="str">
            <v>январь-март</v>
          </cell>
          <cell r="F3" t="str">
            <v>январь-апрель</v>
          </cell>
          <cell r="G3" t="str">
            <v xml:space="preserve">январь-май </v>
          </cell>
          <cell r="H3" t="str">
            <v>январь-июнь</v>
          </cell>
          <cell r="I3" t="str">
            <v>январь-июль</v>
          </cell>
          <cell r="J3" t="str">
            <v>январь-август</v>
          </cell>
          <cell r="K3" t="str">
            <v>январь-сентябрь</v>
          </cell>
          <cell r="L3" t="str">
            <v>январь-октябрь</v>
          </cell>
          <cell r="M3" t="str">
            <v>январь-ноябрь</v>
          </cell>
          <cell r="N3" t="str">
            <v>январь-декабрь</v>
          </cell>
          <cell r="O3" t="str">
            <v>январь</v>
          </cell>
          <cell r="P3" t="str">
            <v>январь-февраль</v>
          </cell>
        </row>
        <row r="4">
          <cell r="A4" t="str">
            <v>Индексы экспортных операций</v>
          </cell>
        </row>
        <row r="5">
          <cell r="A5" t="str">
            <v>Индекс физического объема экспорта</v>
          </cell>
          <cell r="B5">
            <v>0.98947865060343765</v>
          </cell>
          <cell r="C5">
            <v>1.0669999999999999</v>
          </cell>
          <cell r="D5">
            <v>1.0361081024680774</v>
          </cell>
          <cell r="E5">
            <v>1.1220000000000001</v>
          </cell>
          <cell r="F5">
            <v>1.2509999999999999</v>
          </cell>
          <cell r="G5">
            <v>1.036</v>
          </cell>
          <cell r="H5">
            <v>1.157</v>
          </cell>
          <cell r="I5">
            <v>1.1200000000000001</v>
          </cell>
          <cell r="J5">
            <v>1.095</v>
          </cell>
          <cell r="K5">
            <v>1.0840000000000001</v>
          </cell>
          <cell r="L5">
            <v>1.075</v>
          </cell>
          <cell r="M5">
            <v>1.05</v>
          </cell>
          <cell r="N5">
            <v>1.036</v>
          </cell>
          <cell r="O5">
            <v>1.07</v>
          </cell>
          <cell r="P5">
            <v>1.089</v>
          </cell>
        </row>
        <row r="6">
          <cell r="A6" t="str">
            <v>Индекс долларовых цен экспорта</v>
          </cell>
          <cell r="B6">
            <v>0.97147825503198992</v>
          </cell>
          <cell r="C6">
            <v>0.68</v>
          </cell>
          <cell r="D6">
            <v>0.71642305937204454</v>
          </cell>
          <cell r="E6">
            <v>0.70599999999999996</v>
          </cell>
          <cell r="F6">
            <v>0.64700000000000002</v>
          </cell>
          <cell r="G6">
            <v>0.75579150579150578</v>
          </cell>
          <cell r="H6">
            <v>0.70699999999999996</v>
          </cell>
          <cell r="I6">
            <v>0.72499999999999998</v>
          </cell>
          <cell r="J6">
            <v>0.74099999999999999</v>
          </cell>
          <cell r="K6">
            <v>0.76200000000000001</v>
          </cell>
          <cell r="L6">
            <v>0.77500000000000002</v>
          </cell>
          <cell r="M6">
            <v>0.78700000000000003</v>
          </cell>
          <cell r="N6">
            <v>0.82499999999999996</v>
          </cell>
          <cell r="O6">
            <v>1.254</v>
          </cell>
          <cell r="P6">
            <v>1.2549999999999999</v>
          </cell>
        </row>
        <row r="7">
          <cell r="A7" t="str">
            <v>Индекс стоимости экспорта по выборке</v>
          </cell>
          <cell r="B7">
            <v>0.96125699287963562</v>
          </cell>
          <cell r="C7">
            <v>0.72555999999999998</v>
          </cell>
          <cell r="D7">
            <v>0.74229173661034376</v>
          </cell>
          <cell r="E7">
            <v>0.79213200000000006</v>
          </cell>
          <cell r="F7">
            <v>0.80939699999999992</v>
          </cell>
          <cell r="G7">
            <v>0.78300000000000003</v>
          </cell>
          <cell r="H7">
            <v>0.81799899999999992</v>
          </cell>
          <cell r="I7">
            <v>0.81200000000000006</v>
          </cell>
          <cell r="J7">
            <v>0.81139499999999998</v>
          </cell>
          <cell r="K7">
            <v>0.82600800000000008</v>
          </cell>
          <cell r="L7">
            <v>0.833125</v>
          </cell>
          <cell r="M7">
            <v>0.82635000000000003</v>
          </cell>
          <cell r="N7">
            <v>0.85470000000000002</v>
          </cell>
          <cell r="O7">
            <v>1.34178</v>
          </cell>
          <cell r="P7">
            <v>1.3666949999999998</v>
          </cell>
        </row>
        <row r="8">
          <cell r="A8" t="str">
            <v>Индексы импортных операций</v>
          </cell>
        </row>
        <row r="9">
          <cell r="A9" t="str">
            <v>Индекс физического объема импорта</v>
          </cell>
          <cell r="B9">
            <v>0.97188425236753373</v>
          </cell>
          <cell r="C9">
            <v>0.86199999999999999</v>
          </cell>
          <cell r="D9">
            <v>0.79871146229411283</v>
          </cell>
          <cell r="E9">
            <v>0.81799999999999995</v>
          </cell>
          <cell r="F9">
            <v>0.88200000000000001</v>
          </cell>
          <cell r="G9">
            <v>0.79899999999999993</v>
          </cell>
          <cell r="H9">
            <v>0.88100000000000001</v>
          </cell>
          <cell r="I9">
            <v>0.88400000000000001</v>
          </cell>
          <cell r="J9">
            <v>0.89800000000000002</v>
          </cell>
          <cell r="K9">
            <v>0.90200000000000002</v>
          </cell>
          <cell r="L9">
            <v>0.89300000000000002</v>
          </cell>
          <cell r="M9">
            <v>0.89300000000000002</v>
          </cell>
          <cell r="N9">
            <v>0.91400000000000003</v>
          </cell>
          <cell r="O9">
            <v>1.1579999999999999</v>
          </cell>
          <cell r="P9">
            <v>1.0924</v>
          </cell>
        </row>
        <row r="10">
          <cell r="A10" t="str">
            <v>Индекс долларовых цен импорта</v>
          </cell>
          <cell r="B10">
            <v>1.0093958589176002</v>
          </cell>
          <cell r="C10">
            <v>0.80400000000000005</v>
          </cell>
          <cell r="D10">
            <v>0.78811928031231415</v>
          </cell>
          <cell r="E10">
            <v>0.78700000000000003</v>
          </cell>
          <cell r="F10">
            <v>0.754</v>
          </cell>
          <cell r="G10">
            <v>0.82478097622027546</v>
          </cell>
          <cell r="H10">
            <v>0.78600000000000003</v>
          </cell>
          <cell r="I10">
            <v>0.8</v>
          </cell>
          <cell r="J10">
            <v>0.79400000000000004</v>
          </cell>
          <cell r="K10">
            <v>0.80800000000000005</v>
          </cell>
          <cell r="L10">
            <v>0.82899999999999996</v>
          </cell>
          <cell r="M10">
            <v>0.85</v>
          </cell>
          <cell r="N10">
            <v>0.86299999999999999</v>
          </cell>
          <cell r="O10">
            <v>1.1759999999999999</v>
          </cell>
          <cell r="P10">
            <v>1.37</v>
          </cell>
        </row>
        <row r="11">
          <cell r="A11" t="str">
            <v>Индекс стоимости импорта по выборке</v>
          </cell>
          <cell r="B11">
            <v>0.98101593968701639</v>
          </cell>
          <cell r="C11">
            <v>0.693048</v>
          </cell>
          <cell r="D11">
            <v>0.6294799028404322</v>
          </cell>
          <cell r="E11">
            <v>0.64376599999999995</v>
          </cell>
          <cell r="F11">
            <v>0.66502799999999995</v>
          </cell>
          <cell r="G11">
            <v>0.65900000000000003</v>
          </cell>
          <cell r="H11">
            <v>0.69246600000000003</v>
          </cell>
          <cell r="I11">
            <v>0.70720000000000005</v>
          </cell>
          <cell r="J11">
            <v>0.71301200000000009</v>
          </cell>
          <cell r="K11">
            <v>0.72881600000000002</v>
          </cell>
          <cell r="L11">
            <v>0.74029699999999998</v>
          </cell>
          <cell r="M11">
            <v>0.75905</v>
          </cell>
          <cell r="N11">
            <v>0.78878199999999998</v>
          </cell>
          <cell r="O11">
            <v>1.3618079999999999</v>
          </cell>
          <cell r="P11">
            <v>1.4965880000000003</v>
          </cell>
        </row>
        <row r="13">
          <cell r="A13" t="str">
            <v>Индекс валовых условий торговли</v>
          </cell>
          <cell r="B13">
            <v>1.0181033885393693</v>
          </cell>
          <cell r="C13">
            <v>1.2378190255220418</v>
          </cell>
          <cell r="D13">
            <v>1.2972245314873758</v>
          </cell>
          <cell r="E13">
            <v>1.3716381418092911</v>
          </cell>
          <cell r="F13">
            <v>1.4183673469387754</v>
          </cell>
          <cell r="G13">
            <v>1.2966207759699626</v>
          </cell>
          <cell r="H13">
            <v>1.3132803632236096</v>
          </cell>
          <cell r="I13">
            <v>1.2669683257918554</v>
          </cell>
          <cell r="J13">
            <v>1.2193763919821825</v>
          </cell>
          <cell r="K13">
            <v>1.2017738359201775</v>
          </cell>
          <cell r="L13">
            <v>1.2038073908174691</v>
          </cell>
          <cell r="M13">
            <v>1.1758118701007838</v>
          </cell>
          <cell r="N13">
            <v>1.1334792122538293</v>
          </cell>
          <cell r="O13">
            <v>0.92400690846286715</v>
          </cell>
          <cell r="P13">
            <v>0.99688758696448176</v>
          </cell>
        </row>
        <row r="14">
          <cell r="A14" t="str">
            <v>Индекс ценовых  условий торговли</v>
          </cell>
          <cell r="B14">
            <v>0.96243534828221877</v>
          </cell>
          <cell r="C14">
            <v>0.845771144278607</v>
          </cell>
          <cell r="D14">
            <v>0.90902871845508204</v>
          </cell>
          <cell r="E14">
            <v>0.8970775095298601</v>
          </cell>
          <cell r="F14">
            <v>0.85809018567639261</v>
          </cell>
          <cell r="G14">
            <v>0.91635419290957976</v>
          </cell>
          <cell r="H14">
            <v>0.89949109414758266</v>
          </cell>
          <cell r="I14">
            <v>0.90624999999999989</v>
          </cell>
          <cell r="J14">
            <v>0.93324937027707799</v>
          </cell>
          <cell r="K14">
            <v>0.94306930693069302</v>
          </cell>
          <cell r="L14">
            <v>0.93486127864897473</v>
          </cell>
          <cell r="M14">
            <v>0.92588235294117649</v>
          </cell>
          <cell r="N14">
            <v>0.95596755504055619</v>
          </cell>
          <cell r="O14">
            <v>1.0663265306122449</v>
          </cell>
          <cell r="P14">
            <v>0.91605839416058377</v>
          </cell>
        </row>
        <row r="15">
          <cell r="A15" t="str">
            <v>Соотношение стоимости экспорта и импорта</v>
          </cell>
          <cell r="B15">
            <v>0.97985868933619502</v>
          </cell>
          <cell r="C15">
            <v>1.0469116136256074</v>
          </cell>
          <cell r="D15">
            <v>1.1792143534064636</v>
          </cell>
          <cell r="E15">
            <v>1.2304657282304441</v>
          </cell>
          <cell r="F15">
            <v>1.2170871000920263</v>
          </cell>
          <cell r="G15">
            <v>1.1881638846737481</v>
          </cell>
          <cell r="H15">
            <v>1.1812839908385393</v>
          </cell>
          <cell r="I15">
            <v>1.1481900452488687</v>
          </cell>
          <cell r="J15">
            <v>1.1379822499481074</v>
          </cell>
          <cell r="K15">
            <v>1.1333560185286822</v>
          </cell>
          <cell r="L15">
            <v>1.1253929166267052</v>
          </cell>
          <cell r="M15">
            <v>1.0886634609050787</v>
          </cell>
          <cell r="N15">
            <v>1.083569351227589</v>
          </cell>
          <cell r="O15">
            <v>0.9852930809629552</v>
          </cell>
          <cell r="P15">
            <v>0.91320724207330239</v>
          </cell>
        </row>
        <row r="16">
          <cell r="A16" t="str">
            <v>Индекс рублевых цен экспорта</v>
          </cell>
          <cell r="B16">
            <v>1.9458716444613311</v>
          </cell>
        </row>
        <row r="17">
          <cell r="A17" t="str">
            <v>опережение над ростом внутренних цен</v>
          </cell>
          <cell r="B17">
            <v>1.1446303790949006</v>
          </cell>
        </row>
        <row r="18">
          <cell r="A18" t="str">
            <v>Индекс рублевых цен импорта</v>
          </cell>
          <cell r="B18">
            <v>2.0218206323514369</v>
          </cell>
        </row>
        <row r="19">
          <cell r="A19" t="str">
            <v>опережение над ростом внутренних цен</v>
          </cell>
          <cell r="B19">
            <v>1.1893062543243746</v>
          </cell>
        </row>
        <row r="20">
          <cell r="A20" t="str">
            <v>Индекс цен промышленного производства (период к периоду)</v>
          </cell>
          <cell r="B20">
            <v>1.7</v>
          </cell>
        </row>
        <row r="22">
          <cell r="A22" t="str">
            <v>Индексы Фишера (т.е. Среднегеометрическое между индексами Пааше и Лайспериса)</v>
          </cell>
        </row>
        <row r="26">
          <cell r="B26">
            <v>0.95230922971133936</v>
          </cell>
        </row>
        <row r="31">
          <cell r="A31" t="str">
            <v>Индексы внешней торговли</v>
          </cell>
        </row>
        <row r="32">
          <cell r="B32">
            <v>1998</v>
          </cell>
          <cell r="C32">
            <v>1999</v>
          </cell>
          <cell r="D32">
            <v>2000</v>
          </cell>
          <cell r="E32">
            <v>2001</v>
          </cell>
        </row>
        <row r="33">
          <cell r="B33" t="str">
            <v>январь-май</v>
          </cell>
          <cell r="C33" t="str">
            <v>январь-май</v>
          </cell>
          <cell r="D33" t="str">
            <v>январь-май</v>
          </cell>
          <cell r="E33" t="str">
            <v xml:space="preserve">январь-май </v>
          </cell>
        </row>
        <row r="34">
          <cell r="A34" t="str">
            <v>Индексы экспортных операций</v>
          </cell>
        </row>
        <row r="35">
          <cell r="A35" t="str">
            <v>Индекс физического объема экспорта</v>
          </cell>
          <cell r="B35">
            <v>1.1180000000000001</v>
          </cell>
          <cell r="C35">
            <v>1.036</v>
          </cell>
          <cell r="D35">
            <v>1.0409999999999999</v>
          </cell>
          <cell r="E35">
            <v>1.0920000000000001</v>
          </cell>
        </row>
        <row r="36">
          <cell r="A36" t="str">
            <v>Индекс долларовых цен экспорта</v>
          </cell>
          <cell r="B36">
            <v>1.0529999999999999</v>
          </cell>
          <cell r="C36">
            <v>0.57599999999999996</v>
          </cell>
          <cell r="D36">
            <v>1.2290000000000001</v>
          </cell>
          <cell r="E36">
            <v>0.95499999999999996</v>
          </cell>
        </row>
        <row r="37">
          <cell r="A37" t="str">
            <v>Индекс стоимости экспорта по выборке</v>
          </cell>
          <cell r="B37">
            <v>1.1779999999999999</v>
          </cell>
          <cell r="C37">
            <v>0.78300000000000003</v>
          </cell>
          <cell r="D37">
            <v>1.2789999999999999</v>
          </cell>
          <cell r="E37">
            <v>1.0429999999999999</v>
          </cell>
        </row>
        <row r="38">
          <cell r="A38" t="str">
            <v>Индексы импортных операций</v>
          </cell>
        </row>
        <row r="39">
          <cell r="A39" t="str">
            <v>Индекс физического объема импорта</v>
          </cell>
          <cell r="B39">
            <v>1.105</v>
          </cell>
          <cell r="C39">
            <v>0.79900000000000004</v>
          </cell>
          <cell r="D39">
            <v>1.0840000000000001</v>
          </cell>
          <cell r="E39">
            <v>1.0009999999999999</v>
          </cell>
        </row>
        <row r="40">
          <cell r="A40" t="str">
            <v>Индекс долларовых цен импорта</v>
          </cell>
          <cell r="B40">
            <v>1.054</v>
          </cell>
          <cell r="C40">
            <v>0.82499999999999996</v>
          </cell>
          <cell r="D40">
            <v>1.2809999999999999</v>
          </cell>
          <cell r="E40">
            <v>0.86899999999999999</v>
          </cell>
        </row>
        <row r="41">
          <cell r="A41" t="str">
            <v>Индекс стоимости импорта по выборке</v>
          </cell>
          <cell r="B41">
            <v>1.1639999999999999</v>
          </cell>
          <cell r="C41">
            <v>0.65900000000000003</v>
          </cell>
          <cell r="D41">
            <v>1.389</v>
          </cell>
          <cell r="E41">
            <v>0.87</v>
          </cell>
        </row>
        <row r="43">
          <cell r="A43" t="str">
            <v>Индекс валовых условий торговли</v>
          </cell>
          <cell r="B43">
            <v>1.012</v>
          </cell>
          <cell r="C43">
            <v>1.2969999999999999</v>
          </cell>
          <cell r="D43">
            <v>0.96</v>
          </cell>
          <cell r="E43">
            <v>1.091</v>
          </cell>
        </row>
        <row r="44">
          <cell r="A44" t="str">
            <v>Индекс ценовых  условий торговли</v>
          </cell>
          <cell r="B44">
            <v>0.999</v>
          </cell>
          <cell r="C44">
            <v>0.91600000000000004</v>
          </cell>
          <cell r="D44">
            <v>0.95899999999999996</v>
          </cell>
          <cell r="E44">
            <v>1.099</v>
          </cell>
        </row>
        <row r="45">
          <cell r="A45" t="str">
            <v>Соотношение стоимости экспорта и импорта</v>
          </cell>
          <cell r="B45">
            <v>1.0109999999999999</v>
          </cell>
          <cell r="C45">
            <v>1.1879999999999999</v>
          </cell>
          <cell r="D45">
            <v>0.92100000000000004</v>
          </cell>
          <cell r="E45">
            <v>1.1990000000000001</v>
          </cell>
        </row>
        <row r="46">
          <cell r="A46" t="str">
            <v>Сводный индекс реального курса по официальному курсу</v>
          </cell>
          <cell r="B46">
            <v>1.0649999999999999</v>
          </cell>
          <cell r="C46">
            <v>1.2589999999999999</v>
          </cell>
          <cell r="D46">
            <v>1.288</v>
          </cell>
          <cell r="E46">
            <v>0.64900000000000002</v>
          </cell>
        </row>
        <row r="47">
          <cell r="A47" t="str">
            <v>Сводный индекс реального курса по рыночному курсу</v>
          </cell>
          <cell r="B47">
            <v>0.871</v>
          </cell>
          <cell r="C47">
            <v>1.0469999999999999</v>
          </cell>
          <cell r="D47">
            <v>1.0429999999999999</v>
          </cell>
          <cell r="E47">
            <v>1.4910000000000001</v>
          </cell>
        </row>
        <row r="48">
          <cell r="A48" t="str">
            <v>Сводный индекс реального курса по среднему курсу</v>
          </cell>
          <cell r="B48">
            <v>0.94499999999999995</v>
          </cell>
          <cell r="C48">
            <v>1.119</v>
          </cell>
          <cell r="D48">
            <v>1.1140000000000001</v>
          </cell>
          <cell r="E48">
            <v>1.081</v>
          </cell>
        </row>
      </sheetData>
      <sheetData sheetId="20" refreshError="1"/>
      <sheetData sheetId="21" refreshError="1"/>
      <sheetData sheetId="22" refreshError="1">
        <row r="1">
          <cell r="A1" t="str">
            <v xml:space="preserve">Динамика двусторонних и сводного индексов реальных курсов белорусского рубля* по отношению к валютам стран-основных торговых партнеров, рассчитанных на основании рыночного обменного курса белорусского рубля и индекса потребительских цен, помесячно </v>
          </cell>
          <cell r="H1" t="str">
            <v>Динамика двусторонних и сводного индексов реальных курсов белорусского рубля* по отношению к валютам стран-основных торговых партнеров, рассчитанных на основании рыночного обменного курса белорусского рубля и индекса потребительских цен, период по отношен</v>
          </cell>
          <cell r="O1" t="str">
            <v>Динамика двусторонних и сводного индексов реальных курсов белорусского рубля* по отношению к валютам стран-основных торговых партнеров, рассчитанных на основании рыночного обменного курса белорусского рубля и индекса потребительских цен, в среднем за пери</v>
          </cell>
        </row>
        <row r="3">
          <cell r="G3" t="str">
            <v>коэффициент</v>
          </cell>
          <cell r="N3" t="str">
            <v>коэффициент</v>
          </cell>
        </row>
        <row r="4">
          <cell r="C4" t="str">
            <v>Индекс реального курса (1995 г. = 1)</v>
          </cell>
          <cell r="J4" t="str">
            <v>Индекс реального курса (1995 г. = 1)</v>
          </cell>
        </row>
        <row r="5">
          <cell r="C5" t="str">
            <v xml:space="preserve"> Россия</v>
          </cell>
          <cell r="D5" t="str">
            <v xml:space="preserve"> Украина</v>
          </cell>
          <cell r="E5" t="str">
            <v>Германия</v>
          </cell>
          <cell r="F5" t="str">
            <v>Польша</v>
          </cell>
          <cell r="G5" t="str">
            <v>Сводный</v>
          </cell>
          <cell r="J5" t="str">
            <v xml:space="preserve"> Россия</v>
          </cell>
          <cell r="K5" t="str">
            <v xml:space="preserve"> Украина</v>
          </cell>
          <cell r="L5" t="str">
            <v>Германия</v>
          </cell>
          <cell r="M5" t="str">
            <v>Польша</v>
          </cell>
          <cell r="N5" t="str">
            <v>Сводный</v>
          </cell>
        </row>
        <row r="6">
          <cell r="A6">
            <v>1996</v>
          </cell>
          <cell r="B6" t="str">
            <v>Январь</v>
          </cell>
          <cell r="C6">
            <v>0.97128852190589143</v>
          </cell>
          <cell r="D6">
            <v>1.0422621707822219</v>
          </cell>
          <cell r="E6">
            <v>1.2819948667853367</v>
          </cell>
          <cell r="F6">
            <v>1.18265904664727</v>
          </cell>
          <cell r="G6">
            <v>1.0512530861867571</v>
          </cell>
          <cell r="H6">
            <v>1996</v>
          </cell>
          <cell r="I6" t="str">
            <v>Январь</v>
          </cell>
          <cell r="O6">
            <v>1996</v>
          </cell>
          <cell r="P6" t="str">
            <v>Январь</v>
          </cell>
        </row>
        <row r="7">
          <cell r="B7" t="str">
            <v>Февраль</v>
          </cell>
          <cell r="C7">
            <v>1.0175816138206015</v>
          </cell>
          <cell r="D7">
            <v>1.057351531703818</v>
          </cell>
          <cell r="E7">
            <v>1.3649470367126211</v>
          </cell>
          <cell r="F7">
            <v>1.2499218175751321</v>
          </cell>
          <cell r="G7">
            <v>1.1010888679048092</v>
          </cell>
          <cell r="I7" t="str">
            <v>Январь-февраль</v>
          </cell>
          <cell r="P7" t="str">
            <v>Январь-февраль</v>
          </cell>
        </row>
        <row r="8">
          <cell r="B8" t="str">
            <v>Март</v>
          </cell>
          <cell r="C8">
            <v>1.0096626907558497</v>
          </cell>
          <cell r="D8">
            <v>1.0370769535545754</v>
          </cell>
          <cell r="E8">
            <v>1.3791566431458646</v>
          </cell>
          <cell r="F8">
            <v>1.2527651796318768</v>
          </cell>
          <cell r="G8">
            <v>1.0956366413383651</v>
          </cell>
          <cell r="I8" t="str">
            <v>Январь-март</v>
          </cell>
          <cell r="P8" t="str">
            <v>Январь-март</v>
          </cell>
        </row>
        <row r="9">
          <cell r="B9" t="str">
            <v>Апрель</v>
          </cell>
          <cell r="C9">
            <v>0.9646199231829351</v>
          </cell>
          <cell r="D9">
            <v>0.96514008054514799</v>
          </cell>
          <cell r="E9">
            <v>1.3465505513604634</v>
          </cell>
          <cell r="F9">
            <v>1.2005758441790726</v>
          </cell>
          <cell r="G9">
            <v>1.0476767769580901</v>
          </cell>
          <cell r="I9" t="str">
            <v>Январь-апрель</v>
          </cell>
          <cell r="P9" t="str">
            <v>Январь-апрель</v>
          </cell>
        </row>
        <row r="10">
          <cell r="B10" t="str">
            <v>Май</v>
          </cell>
          <cell r="C10">
            <v>0.87831482997871313</v>
          </cell>
          <cell r="D10">
            <v>0.85881908752905389</v>
          </cell>
          <cell r="E10">
            <v>1.2502205376618822</v>
          </cell>
          <cell r="F10">
            <v>1.0994195019471524</v>
          </cell>
          <cell r="G10">
            <v>0.95506535933103909</v>
          </cell>
          <cell r="I10" t="str">
            <v>Январь-май</v>
          </cell>
          <cell r="P10" t="str">
            <v>Январь-май</v>
          </cell>
        </row>
        <row r="11">
          <cell r="B11" t="str">
            <v>Июнь</v>
          </cell>
          <cell r="C11">
            <v>0.79601396510064781</v>
          </cell>
          <cell r="D11">
            <v>0.76696087708647498</v>
          </cell>
          <cell r="E11">
            <v>1.1263403479749963</v>
          </cell>
          <cell r="F11">
            <v>1.0007577336403628</v>
          </cell>
          <cell r="G11">
            <v>0.86346900108891256</v>
          </cell>
          <cell r="I11" t="str">
            <v>Январь-июнь</v>
          </cell>
          <cell r="P11" t="str">
            <v>Январь-июнь</v>
          </cell>
        </row>
        <row r="12">
          <cell r="B12" t="str">
            <v>Июль</v>
          </cell>
          <cell r="C12">
            <v>0.84886659379213103</v>
          </cell>
          <cell r="D12">
            <v>0.78907515328084099</v>
          </cell>
          <cell r="E12">
            <v>1.1667267840589535</v>
          </cell>
          <cell r="F12">
            <v>1.0543753194437346</v>
          </cell>
          <cell r="G12">
            <v>0.91078175054324972</v>
          </cell>
          <cell r="I12" t="str">
            <v>Январь-июль</v>
          </cell>
          <cell r="P12" t="str">
            <v>Январь-июль</v>
          </cell>
        </row>
        <row r="13">
          <cell r="B13" t="str">
            <v>Август</v>
          </cell>
          <cell r="C13">
            <v>0.84763768911837589</v>
          </cell>
          <cell r="D13">
            <v>0.71686045702637113</v>
          </cell>
          <cell r="E13">
            <v>1.1174407617069178</v>
          </cell>
          <cell r="F13">
            <v>1.0246971080576424</v>
          </cell>
          <cell r="G13">
            <v>0.88953470112965649</v>
          </cell>
          <cell r="I13" t="str">
            <v>Январь-август</v>
          </cell>
          <cell r="P13" t="str">
            <v>Январь-август</v>
          </cell>
        </row>
        <row r="14">
          <cell r="B14" t="str">
            <v>Сентябрь</v>
          </cell>
          <cell r="C14">
            <v>0.76362184799185162</v>
          </cell>
          <cell r="D14">
            <v>0.62507186174771923</v>
          </cell>
          <cell r="E14">
            <v>1.0075089065903742</v>
          </cell>
          <cell r="F14">
            <v>0.9103588311633346</v>
          </cell>
          <cell r="G14">
            <v>0.79701110277800069</v>
          </cell>
          <cell r="I14" t="str">
            <v>Январь-сентябрь</v>
          </cell>
          <cell r="P14" t="str">
            <v>Январь-сентябрь</v>
          </cell>
        </row>
        <row r="15">
          <cell r="B15" t="str">
            <v>Октябрь</v>
          </cell>
          <cell r="C15">
            <v>0.73270335916369245</v>
          </cell>
          <cell r="D15">
            <v>0.59663861022714926</v>
          </cell>
          <cell r="E15">
            <v>0.98452623968826347</v>
          </cell>
          <cell r="F15">
            <v>0.87536128108611433</v>
          </cell>
          <cell r="G15">
            <v>0.76688657599316712</v>
          </cell>
          <cell r="I15" t="str">
            <v>Январь-октябрь</v>
          </cell>
          <cell r="P15" t="str">
            <v>Январь-октябрь</v>
          </cell>
        </row>
        <row r="16">
          <cell r="B16" t="str">
            <v>Ноябрь</v>
          </cell>
          <cell r="C16">
            <v>0.65553330092396367</v>
          </cell>
          <cell r="D16">
            <v>0.5546696477897457</v>
          </cell>
          <cell r="E16">
            <v>0.87455656881316579</v>
          </cell>
          <cell r="F16">
            <v>0.77513763767059074</v>
          </cell>
          <cell r="G16">
            <v>0.68779256769994179</v>
          </cell>
          <cell r="I16" t="str">
            <v>Январь-ноябрь</v>
          </cell>
          <cell r="P16" t="str">
            <v>Январь-ноябрь</v>
          </cell>
        </row>
        <row r="17">
          <cell r="B17" t="str">
            <v>Декабрь</v>
          </cell>
          <cell r="C17">
            <v>0.70693181666477922</v>
          </cell>
          <cell r="D17">
            <v>0.60178248626300745</v>
          </cell>
          <cell r="E17">
            <v>0.96510839526159287</v>
          </cell>
          <cell r="F17">
            <v>0.83908095522462633</v>
          </cell>
          <cell r="G17">
            <v>0.74561636953371568</v>
          </cell>
          <cell r="I17" t="str">
            <v>Январь-декабрь</v>
          </cell>
          <cell r="P17" t="str">
            <v>Январь-декабрь</v>
          </cell>
        </row>
        <row r="18">
          <cell r="A18">
            <v>1997</v>
          </cell>
          <cell r="B18" t="str">
            <v>Январь</v>
          </cell>
          <cell r="C18">
            <v>0.64664365207262808</v>
          </cell>
          <cell r="D18">
            <v>0.5468897783965847</v>
          </cell>
          <cell r="E18">
            <v>0.91375381792947141</v>
          </cell>
          <cell r="F18">
            <v>0.77948170039348696</v>
          </cell>
          <cell r="G18">
            <v>0.6697820973453843</v>
          </cell>
          <cell r="H18">
            <v>1997</v>
          </cell>
          <cell r="I18" t="str">
            <v>Январь</v>
          </cell>
          <cell r="J18">
            <v>0.66575856451362625</v>
          </cell>
          <cell r="K18">
            <v>0.52471421656428519</v>
          </cell>
          <cell r="L18">
            <v>0.71275934218110615</v>
          </cell>
          <cell r="M18">
            <v>0.65909249381996116</v>
          </cell>
          <cell r="N18">
            <v>0.65029097158265869</v>
          </cell>
          <cell r="O18">
            <v>1997</v>
          </cell>
          <cell r="P18" t="str">
            <v>Январь</v>
          </cell>
        </row>
        <row r="19">
          <cell r="B19" t="str">
            <v>Февраль</v>
          </cell>
          <cell r="C19">
            <v>0.65398195441871787</v>
          </cell>
          <cell r="D19">
            <v>0.56501203958247981</v>
          </cell>
          <cell r="E19">
            <v>0.96884649553861357</v>
          </cell>
          <cell r="F19">
            <v>0.80425053430490046</v>
          </cell>
          <cell r="G19">
            <v>0.68460401438069129</v>
          </cell>
          <cell r="I19" t="str">
            <v>Январь-февраль</v>
          </cell>
          <cell r="J19">
            <v>0.6543547029039567</v>
          </cell>
          <cell r="K19">
            <v>0.53013303051434246</v>
          </cell>
          <cell r="L19">
            <v>0.71157994920474943</v>
          </cell>
          <cell r="M19">
            <v>0.6514785758608127</v>
          </cell>
          <cell r="N19">
            <v>0.64317426553182877</v>
          </cell>
          <cell r="P19" t="str">
            <v>Январь-февраль</v>
          </cell>
        </row>
        <row r="20">
          <cell r="B20" t="str">
            <v>Март</v>
          </cell>
          <cell r="C20">
            <v>0.65236967339989016</v>
          </cell>
          <cell r="D20">
            <v>0.52969635309179641</v>
          </cell>
          <cell r="E20">
            <v>0.97862940019131295</v>
          </cell>
          <cell r="F20">
            <v>0.8056828255982873</v>
          </cell>
          <cell r="G20">
            <v>0.67846484580553057</v>
          </cell>
          <cell r="I20" t="str">
            <v>Январь-март</v>
          </cell>
          <cell r="J20">
            <v>0.65172376620979744</v>
          </cell>
          <cell r="K20">
            <v>0.52338886059993672</v>
          </cell>
          <cell r="L20">
            <v>0.71101184995798772</v>
          </cell>
          <cell r="M20">
            <v>0.64878080995924525</v>
          </cell>
          <cell r="N20">
            <v>0.6401063037126995</v>
          </cell>
          <cell r="P20" t="str">
            <v>Январь-март</v>
          </cell>
        </row>
        <row r="21">
          <cell r="B21" t="str">
            <v>Апрель</v>
          </cell>
          <cell r="C21">
            <v>0.5973109888301229</v>
          </cell>
          <cell r="D21">
            <v>0.4845468312574549</v>
          </cell>
          <cell r="E21">
            <v>0.90506084852492685</v>
          </cell>
          <cell r="F21">
            <v>0.74114894550689625</v>
          </cell>
          <cell r="G21">
            <v>0.62215133709413017</v>
          </cell>
          <cell r="I21" t="str">
            <v>Январь-апрель</v>
          </cell>
          <cell r="J21">
            <v>0.64255264132417467</v>
          </cell>
          <cell r="K21">
            <v>0.5168040319395526</v>
          </cell>
          <cell r="L21">
            <v>0.70028883967065669</v>
          </cell>
          <cell r="M21">
            <v>0.64012202343994973</v>
          </cell>
          <cell r="N21">
            <v>0.63116073785029625</v>
          </cell>
          <cell r="P21" t="str">
            <v>Январь-апрель</v>
          </cell>
        </row>
        <row r="22">
          <cell r="B22" t="str">
            <v>Май</v>
          </cell>
          <cell r="C22">
            <v>0.6082038706583347</v>
          </cell>
          <cell r="D22">
            <v>0.49068819654393631</v>
          </cell>
          <cell r="E22">
            <v>0.92163530305190522</v>
          </cell>
          <cell r="F22">
            <v>0.7662904771102419</v>
          </cell>
          <cell r="G22">
            <v>0.63350221368949566</v>
          </cell>
          <cell r="I22" t="str">
            <v>Январь-май</v>
          </cell>
          <cell r="J22">
            <v>0.65256969058116376</v>
          </cell>
          <cell r="K22">
            <v>0.52771265895071129</v>
          </cell>
          <cell r="L22">
            <v>0.70783234292198405</v>
          </cell>
          <cell r="M22">
            <v>0.65166725858373808</v>
          </cell>
          <cell r="N22">
            <v>0.64112068272383127</v>
          </cell>
          <cell r="P22" t="str">
            <v>Январь-май</v>
          </cell>
        </row>
        <row r="23">
          <cell r="B23" t="str">
            <v>Июнь</v>
          </cell>
          <cell r="C23">
            <v>0.66499004658412042</v>
          </cell>
          <cell r="D23">
            <v>0.54545077639558037</v>
          </cell>
          <cell r="E23">
            <v>1.0268899220952978</v>
          </cell>
          <cell r="F23">
            <v>0.85089357729217796</v>
          </cell>
          <cell r="G23">
            <v>0.6966125994230008</v>
          </cell>
          <cell r="I23" t="str">
            <v>Январь-июнь</v>
          </cell>
          <cell r="J23">
            <v>0.68247429930341663</v>
          </cell>
          <cell r="K23">
            <v>0.55777793246219343</v>
          </cell>
          <cell r="L23">
            <v>0.74134839159960209</v>
          </cell>
          <cell r="M23">
            <v>0.68363003704049063</v>
          </cell>
          <cell r="N23">
            <v>0.67171704556074896</v>
          </cell>
          <cell r="P23" t="str">
            <v>Январь-июнь</v>
          </cell>
        </row>
        <row r="24">
          <cell r="B24" t="str">
            <v>Июль</v>
          </cell>
          <cell r="C24">
            <v>0.67299987420434149</v>
          </cell>
          <cell r="D24">
            <v>0.55538919041761259</v>
          </cell>
          <cell r="E24">
            <v>1.0752015470440428</v>
          </cell>
          <cell r="F24">
            <v>0.91183639404704753</v>
          </cell>
          <cell r="G24">
            <v>0.7109905828569395</v>
          </cell>
          <cell r="I24" t="str">
            <v>Январь-июль</v>
          </cell>
          <cell r="J24">
            <v>0.69821673386170025</v>
          </cell>
          <cell r="K24">
            <v>0.57844587458272312</v>
          </cell>
          <cell r="L24">
            <v>0.76638986320393976</v>
          </cell>
          <cell r="M24">
            <v>0.70802944497526421</v>
          </cell>
          <cell r="N24">
            <v>0.68992513083375684</v>
          </cell>
          <cell r="P24" t="str">
            <v>Январь-июль</v>
          </cell>
        </row>
        <row r="25">
          <cell r="B25" t="str">
            <v>Август</v>
          </cell>
          <cell r="C25">
            <v>0.63141183402813639</v>
          </cell>
          <cell r="D25">
            <v>0.51817558062982072</v>
          </cell>
          <cell r="E25">
            <v>1.0348047396934341</v>
          </cell>
          <cell r="F25">
            <v>0.87191758033601841</v>
          </cell>
          <cell r="G25">
            <v>0.66958139597882671</v>
          </cell>
          <cell r="I25" t="str">
            <v>Январь-август</v>
          </cell>
          <cell r="J25">
            <v>0.70428788155628486</v>
          </cell>
          <cell r="K25">
            <v>0.59651731939391828</v>
          </cell>
          <cell r="L25">
            <v>0.78660436739810258</v>
          </cell>
          <cell r="M25">
            <v>0.72563645194714887</v>
          </cell>
          <cell r="N25">
            <v>0.70030598779347941</v>
          </cell>
          <cell r="P25" t="str">
            <v>Январь-август</v>
          </cell>
        </row>
        <row r="26">
          <cell r="B26" t="str">
            <v>Сентябрь</v>
          </cell>
          <cell r="C26">
            <v>0.64697637837198052</v>
          </cell>
          <cell r="D26">
            <v>0.52067754542397626</v>
          </cell>
          <cell r="E26">
            <v>1.0234834632528464</v>
          </cell>
          <cell r="F26">
            <v>0.86605025782529166</v>
          </cell>
          <cell r="G26">
            <v>0.6797929541181742</v>
          </cell>
          <cell r="I26" t="str">
            <v>Январь-сентябрь</v>
          </cell>
          <cell r="J26">
            <v>0.7207047753963628</v>
          </cell>
          <cell r="K26">
            <v>0.62280133560230255</v>
          </cell>
          <cell r="L26">
            <v>0.81301873836989003</v>
          </cell>
          <cell r="M26">
            <v>0.7505789677074971</v>
          </cell>
          <cell r="N26">
            <v>0.72000492099890723</v>
          </cell>
          <cell r="P26" t="str">
            <v>Январь-сентябрь</v>
          </cell>
        </row>
        <row r="27">
          <cell r="B27" t="str">
            <v>Октябрь</v>
          </cell>
          <cell r="C27">
            <v>0.61903235380919686</v>
          </cell>
          <cell r="D27">
            <v>0.49547750323641038</v>
          </cell>
          <cell r="E27">
            <v>0.96041045232972799</v>
          </cell>
          <cell r="F27">
            <v>0.80548494950312322</v>
          </cell>
          <cell r="G27">
            <v>0.64725531323988217</v>
          </cell>
          <cell r="I27" t="str">
            <v>Январь-октябрь</v>
          </cell>
          <cell r="J27">
            <v>0.7337296219160222</v>
          </cell>
          <cell r="K27">
            <v>0.64412308854362532</v>
          </cell>
          <cell r="L27">
            <v>0.83069790959162082</v>
          </cell>
          <cell r="M27">
            <v>0.76836539509460444</v>
          </cell>
          <cell r="N27">
            <v>0.73517726336783307</v>
          </cell>
          <cell r="P27" t="str">
            <v>Январь-октябрь</v>
          </cell>
        </row>
        <row r="28">
          <cell r="B28" t="str">
            <v>Ноябрь</v>
          </cell>
          <cell r="C28">
            <v>0.62552973019319158</v>
          </cell>
          <cell r="D28">
            <v>0.49692105248266916</v>
          </cell>
          <cell r="E28">
            <v>0.9519651120416307</v>
          </cell>
          <cell r="F28">
            <v>0.81749484962745311</v>
          </cell>
          <cell r="G28">
            <v>0.65172996689956131</v>
          </cell>
          <cell r="I28" t="str">
            <v>Январь-ноябрь</v>
          </cell>
          <cell r="J28">
            <v>0.75507368588766954</v>
          </cell>
          <cell r="K28">
            <v>0.66813914804778329</v>
          </cell>
          <cell r="L28">
            <v>0.85718395491313448</v>
          </cell>
          <cell r="M28">
            <v>0.7957864934715202</v>
          </cell>
          <cell r="N28">
            <v>0.75791610664321452</v>
          </cell>
          <cell r="P28" t="str">
            <v>Январь-ноябрь</v>
          </cell>
        </row>
        <row r="29">
          <cell r="B29" t="str">
            <v>Декабрь</v>
          </cell>
          <cell r="C29">
            <v>0.63336991817170996</v>
          </cell>
          <cell r="D29">
            <v>0.49752957427250122</v>
          </cell>
          <cell r="E29">
            <v>0.98193221409991971</v>
          </cell>
          <cell r="F29">
            <v>0.81509781297167483</v>
          </cell>
          <cell r="G29">
            <v>0.66011703856347947</v>
          </cell>
          <cell r="I29" t="str">
            <v>Январь-декабрь</v>
          </cell>
          <cell r="J29">
            <v>0.76784657237811738</v>
          </cell>
          <cell r="K29">
            <v>0.68260381442720086</v>
          </cell>
          <cell r="L29">
            <v>0.87265680354164044</v>
          </cell>
          <cell r="M29">
            <v>0.81189791139823597</v>
          </cell>
          <cell r="N29">
            <v>0.77147401758227696</v>
          </cell>
          <cell r="P29" t="str">
            <v>Январь-декабрь</v>
          </cell>
        </row>
        <row r="30">
          <cell r="A30">
            <v>1998</v>
          </cell>
          <cell r="B30" t="str">
            <v>Январь</v>
          </cell>
          <cell r="C30">
            <v>0.62140622092505648</v>
          </cell>
          <cell r="D30">
            <v>0.48888843932839543</v>
          </cell>
          <cell r="E30">
            <v>0.98855865480220195</v>
          </cell>
          <cell r="F30">
            <v>0.79381366925981256</v>
          </cell>
          <cell r="G30">
            <v>0.68421428831720188</v>
          </cell>
          <cell r="H30">
            <v>1998</v>
          </cell>
          <cell r="I30" t="str">
            <v>Январь</v>
          </cell>
          <cell r="J30">
            <v>0.96097165561483455</v>
          </cell>
          <cell r="K30">
            <v>0.89394327456943468</v>
          </cell>
          <cell r="L30">
            <v>1.0818654164884751</v>
          </cell>
          <cell r="M30">
            <v>1.0183865366680072</v>
          </cell>
          <cell r="N30">
            <v>0.98378077743261039</v>
          </cell>
          <cell r="O30">
            <v>1998</v>
          </cell>
          <cell r="P30" t="str">
            <v>Январь</v>
          </cell>
        </row>
        <row r="31">
          <cell r="B31" t="str">
            <v>Февраль</v>
          </cell>
          <cell r="C31">
            <v>0.63115686516819425</v>
          </cell>
          <cell r="D31">
            <v>0.50750893232379368</v>
          </cell>
          <cell r="E31">
            <v>1.0037904314175126</v>
          </cell>
          <cell r="F31">
            <v>0.79432153491855462</v>
          </cell>
          <cell r="G31">
            <v>0.69551337863811291</v>
          </cell>
          <cell r="I31" t="str">
            <v>Январь-февраль</v>
          </cell>
          <cell r="J31">
            <v>0.9628375249358343</v>
          </cell>
          <cell r="K31">
            <v>0.89577823754700325</v>
          </cell>
          <cell r="L31">
            <v>1.0582797758663558</v>
          </cell>
          <cell r="M31">
            <v>1.0025210810909462</v>
          </cell>
          <cell r="N31">
            <v>0.97958460034241635</v>
          </cell>
          <cell r="P31" t="str">
            <v>Январь-февраль</v>
          </cell>
        </row>
        <row r="32">
          <cell r="B32" t="str">
            <v>Март</v>
          </cell>
          <cell r="C32">
            <v>0.51755584537378785</v>
          </cell>
          <cell r="D32">
            <v>0.43085541298403279</v>
          </cell>
          <cell r="E32">
            <v>0.82883035904601099</v>
          </cell>
          <cell r="F32">
            <v>0.63305033874719474</v>
          </cell>
          <cell r="G32">
            <v>0.57182964102750544</v>
          </cell>
          <cell r="I32" t="str">
            <v>Январь-март</v>
          </cell>
          <cell r="J32">
            <v>0.89746745099168057</v>
          </cell>
          <cell r="K32">
            <v>0.86472996178191752</v>
          </cell>
          <cell r="L32">
            <v>0.97651104537800792</v>
          </cell>
          <cell r="M32">
            <v>0.91718326272319972</v>
          </cell>
          <cell r="N32">
            <v>0.91261230868610488</v>
          </cell>
          <cell r="P32" t="str">
            <v>Январь-март</v>
          </cell>
        </row>
        <row r="33">
          <cell r="B33" t="str">
            <v>Апрель</v>
          </cell>
          <cell r="C33">
            <v>0.44650113720484769</v>
          </cell>
          <cell r="D33">
            <v>0.36691538106844329</v>
          </cell>
          <cell r="E33">
            <v>0.71016929959923603</v>
          </cell>
          <cell r="F33">
            <v>0.5351055953118361</v>
          </cell>
          <cell r="G33">
            <v>0.49152632180282319</v>
          </cell>
          <cell r="I33" t="str">
            <v>Январь-апрель</v>
          </cell>
          <cell r="J33">
            <v>0.85005095119819551</v>
          </cell>
          <cell r="K33">
            <v>0.83142443119339404</v>
          </cell>
          <cell r="L33">
            <v>0.91550284916934588</v>
          </cell>
          <cell r="M33">
            <v>0.8538823687984628</v>
          </cell>
          <cell r="N33">
            <v>0.86264735193228614</v>
          </cell>
          <cell r="P33" t="str">
            <v>Январь-апрель</v>
          </cell>
        </row>
        <row r="34">
          <cell r="B34" t="str">
            <v>Май</v>
          </cell>
          <cell r="C34">
            <v>0.47973662381616344</v>
          </cell>
          <cell r="D34">
            <v>0.39613525848642872</v>
          </cell>
          <cell r="E34">
            <v>0.74430871134318721</v>
          </cell>
          <cell r="F34">
            <v>0.57305544761598159</v>
          </cell>
          <cell r="G34">
            <v>0.52535929676296456</v>
          </cell>
          <cell r="I34" t="str">
            <v>Январь-май</v>
          </cell>
          <cell r="J34">
            <v>0.83576969279464075</v>
          </cell>
          <cell r="K34">
            <v>0.82594450594697755</v>
          </cell>
          <cell r="L34">
            <v>0.88981516416755557</v>
          </cell>
          <cell r="M34">
            <v>0.82861426665404037</v>
          </cell>
          <cell r="N34">
            <v>0.84608838709132494</v>
          </cell>
          <cell r="P34" t="str">
            <v>Январь-май</v>
          </cell>
        </row>
        <row r="35">
          <cell r="B35" t="str">
            <v>Июнь</v>
          </cell>
          <cell r="C35">
            <v>0.48468519851502839</v>
          </cell>
          <cell r="D35">
            <v>0.388580857060282</v>
          </cell>
          <cell r="E35">
            <v>0.75364748581843832</v>
          </cell>
          <cell r="F35">
            <v>0.58433388157146615</v>
          </cell>
          <cell r="G35">
            <v>0.53008291221495629</v>
          </cell>
          <cell r="I35" t="str">
            <v>Январь-июнь</v>
          </cell>
          <cell r="J35">
            <v>0.815021106061392</v>
          </cell>
          <cell r="K35">
            <v>0.80364017310182523</v>
          </cell>
          <cell r="L35">
            <v>0.85903638762915613</v>
          </cell>
          <cell r="M35">
            <v>0.80089075642724339</v>
          </cell>
          <cell r="N35">
            <v>0.82271927786067822</v>
          </cell>
          <cell r="P35" t="str">
            <v>Январь-июнь</v>
          </cell>
        </row>
        <row r="36">
          <cell r="B36" t="str">
            <v>Июль</v>
          </cell>
          <cell r="C36">
            <v>0.46962284312673103</v>
          </cell>
          <cell r="D36">
            <v>0.3999799209247677</v>
          </cell>
          <cell r="E36">
            <v>0.73015220124274272</v>
          </cell>
          <cell r="F36">
            <v>0.56308077552470126</v>
          </cell>
          <cell r="G36">
            <v>0.51587658971905725</v>
          </cell>
          <cell r="I36" t="str">
            <v>Январь-июль</v>
          </cell>
          <cell r="J36">
            <v>0.79516734679139878</v>
          </cell>
          <cell r="K36">
            <v>0.78982764796070382</v>
          </cell>
          <cell r="L36">
            <v>0.82809940163975027</v>
          </cell>
          <cell r="M36">
            <v>0.76940771436625366</v>
          </cell>
          <cell r="N36">
            <v>0.80034177504885073</v>
          </cell>
          <cell r="P36" t="str">
            <v>Январь-июль</v>
          </cell>
        </row>
        <row r="37">
          <cell r="B37" t="str">
            <v>Август</v>
          </cell>
          <cell r="C37">
            <v>0.37459543614202689</v>
          </cell>
          <cell r="D37">
            <v>0.31569041188821784</v>
          </cell>
          <cell r="E37">
            <v>0.55319207229962908</v>
          </cell>
          <cell r="F37">
            <v>0.44720615742525566</v>
          </cell>
          <cell r="G37">
            <v>0.40645833849400109</v>
          </cell>
          <cell r="I37" t="str">
            <v>Январь-август</v>
          </cell>
          <cell r="J37">
            <v>0.76011218416261983</v>
          </cell>
          <cell r="K37">
            <v>0.75776111667402601</v>
          </cell>
          <cell r="L37">
            <v>0.77240950521481944</v>
          </cell>
          <cell r="M37">
            <v>0.72241613510578429</v>
          </cell>
          <cell r="N37">
            <v>0.76042526635291985</v>
          </cell>
          <cell r="P37" t="str">
            <v>Январь-август</v>
          </cell>
        </row>
        <row r="38">
          <cell r="B38" t="str">
            <v>Сентябрь</v>
          </cell>
          <cell r="C38">
            <v>0.44016850115279177</v>
          </cell>
          <cell r="D38">
            <v>0.29165968010615451</v>
          </cell>
          <cell r="E38">
            <v>0.39757793939899411</v>
          </cell>
          <cell r="F38">
            <v>0.33555757870456537</v>
          </cell>
          <cell r="G38">
            <v>0.41056631250943443</v>
          </cell>
          <cell r="I38" t="str">
            <v>Январь-сентябрь</v>
          </cell>
          <cell r="J38">
            <v>0.74803149738453567</v>
          </cell>
          <cell r="K38">
            <v>0.72292624480709788</v>
          </cell>
          <cell r="L38">
            <v>0.68163889439095315</v>
          </cell>
          <cell r="M38">
            <v>0.64863611221385742</v>
          </cell>
          <cell r="N38">
            <v>0.72523792911045137</v>
          </cell>
          <cell r="P38" t="str">
            <v>Январь-сентябрь</v>
          </cell>
        </row>
        <row r="39">
          <cell r="B39" t="str">
            <v>Октябрь</v>
          </cell>
          <cell r="C39">
            <v>0.3493175790269259</v>
          </cell>
          <cell r="D39">
            <v>0.25822460706017275</v>
          </cell>
          <cell r="E39">
            <v>0.29328387934768768</v>
          </cell>
          <cell r="F39">
            <v>0.24735114321011795</v>
          </cell>
          <cell r="G39">
            <v>0.32209256076530934</v>
          </cell>
          <cell r="I39" t="str">
            <v>Январь-октябрь</v>
          </cell>
          <cell r="J39">
            <v>0.7240997066040521</v>
          </cell>
          <cell r="K39">
            <v>0.68638468008564124</v>
          </cell>
          <cell r="L39">
            <v>0.5755078168343617</v>
          </cell>
          <cell r="M39">
            <v>0.55753856162883142</v>
          </cell>
          <cell r="N39">
            <v>0.67584779395990202</v>
          </cell>
          <cell r="P39" t="str">
            <v>Январь-октябрь</v>
          </cell>
        </row>
        <row r="40">
          <cell r="B40" t="str">
            <v>Ноябрь</v>
          </cell>
          <cell r="C40">
            <v>0.28348097732255234</v>
          </cell>
          <cell r="D40">
            <v>0.2076990280586849</v>
          </cell>
          <cell r="E40">
            <v>0.24834913562150468</v>
          </cell>
          <cell r="F40">
            <v>0.20091646161397497</v>
          </cell>
          <cell r="G40">
            <v>0.26365486278212519</v>
          </cell>
          <cell r="I40" t="str">
            <v>Январь-ноябрь</v>
          </cell>
          <cell r="J40">
            <v>0.68383048543300096</v>
          </cell>
          <cell r="K40">
            <v>0.62956762770445862</v>
          </cell>
          <cell r="L40">
            <v>0.48253999172402917</v>
          </cell>
          <cell r="M40">
            <v>0.46752272226127933</v>
          </cell>
          <cell r="N40">
            <v>0.61636430803012932</v>
          </cell>
          <cell r="P40" t="str">
            <v>Январь-ноябрь</v>
          </cell>
        </row>
        <row r="41">
          <cell r="B41" t="str">
            <v>Декабрь</v>
          </cell>
          <cell r="C41">
            <v>0.33616032849657512</v>
          </cell>
          <cell r="D41">
            <v>0.21890332230439941</v>
          </cell>
          <cell r="E41">
            <v>0.26834394266891126</v>
          </cell>
          <cell r="F41">
            <v>0.22017648987581001</v>
          </cell>
          <cell r="G41">
            <v>0.30221419358514306</v>
          </cell>
          <cell r="I41" t="str">
            <v>Январь-декабрь</v>
          </cell>
          <cell r="J41">
            <v>0.67144977665752881</v>
          </cell>
          <cell r="K41">
            <v>0.59545691164637105</v>
          </cell>
          <cell r="L41">
            <v>0.43073327087280877</v>
          </cell>
          <cell r="M41">
            <v>0.4198724981600182</v>
          </cell>
          <cell r="N41">
            <v>0.58806486874769237</v>
          </cell>
          <cell r="P41" t="str">
            <v>Январь-декабрь</v>
          </cell>
        </row>
        <row r="42">
          <cell r="A42">
            <v>1999</v>
          </cell>
          <cell r="B42" t="str">
            <v>Январь</v>
          </cell>
          <cell r="C42">
            <v>0.3778032633933226</v>
          </cell>
          <cell r="D42">
            <v>0.23920460164414337</v>
          </cell>
          <cell r="E42">
            <v>0.30622741597192044</v>
          </cell>
          <cell r="F42">
            <v>0.24414586986007814</v>
          </cell>
          <cell r="G42">
            <v>0.33804037986695495</v>
          </cell>
          <cell r="H42">
            <v>1999</v>
          </cell>
          <cell r="I42" t="str">
            <v>Январь</v>
          </cell>
          <cell r="J42">
            <v>0.60798114127487457</v>
          </cell>
          <cell r="K42">
            <v>0.48928258964918014</v>
          </cell>
          <cell r="L42">
            <v>0.30977162000892366</v>
          </cell>
          <cell r="M42">
            <v>0.3075606774165664</v>
          </cell>
          <cell r="N42">
            <v>0.48445950212508415</v>
          </cell>
          <cell r="O42">
            <v>1999</v>
          </cell>
          <cell r="P42" t="str">
            <v>Январь</v>
          </cell>
        </row>
        <row r="43">
          <cell r="B43" t="str">
            <v>Февраль</v>
          </cell>
          <cell r="C43">
            <v>0.44225720156892617</v>
          </cell>
          <cell r="D43">
            <v>0.27949329414517593</v>
          </cell>
          <cell r="E43">
            <v>0.36498064001665004</v>
          </cell>
          <cell r="F43">
            <v>0.30321726299789165</v>
          </cell>
          <cell r="G43">
            <v>0.39864499354421151</v>
          </cell>
          <cell r="I43" t="str">
            <v>Январь-февраль</v>
          </cell>
          <cell r="J43">
            <v>0.65345983518211537</v>
          </cell>
          <cell r="K43">
            <v>0.52000957279123128</v>
          </cell>
          <cell r="L43">
            <v>0.33616846524973226</v>
          </cell>
          <cell r="M43">
            <v>0.34294550543792568</v>
          </cell>
          <cell r="N43">
            <v>0.52247505315258325</v>
          </cell>
          <cell r="P43" t="str">
            <v>Январь-февраль</v>
          </cell>
        </row>
        <row r="44">
          <cell r="B44" t="str">
            <v>Март</v>
          </cell>
          <cell r="C44">
            <v>0.49476838820672109</v>
          </cell>
          <cell r="D44">
            <v>0.33851016520335298</v>
          </cell>
          <cell r="E44">
            <v>0.41697188410848218</v>
          </cell>
          <cell r="F44">
            <v>0.35256311766740528</v>
          </cell>
          <cell r="G44">
            <v>0.45202505738662668</v>
          </cell>
          <cell r="I44" t="str">
            <v>Январь-март</v>
          </cell>
          <cell r="J44">
            <v>0.74814385394825855</v>
          </cell>
          <cell r="K44">
            <v>0.6003424713507457</v>
          </cell>
          <cell r="L44">
            <v>0.3880533934040224</v>
          </cell>
          <cell r="M44">
            <v>0.40719420820070029</v>
          </cell>
          <cell r="N44">
            <v>0.60088918466031249</v>
          </cell>
          <cell r="P44" t="str">
            <v>Январь-март</v>
          </cell>
        </row>
        <row r="45">
          <cell r="B45" t="str">
            <v>Апрель</v>
          </cell>
          <cell r="C45">
            <v>0.44883568498956394</v>
          </cell>
          <cell r="D45">
            <v>0.3053768966793598</v>
          </cell>
          <cell r="E45">
            <v>0.37580836659238975</v>
          </cell>
          <cell r="F45">
            <v>0.31454808153345054</v>
          </cell>
          <cell r="G45">
            <v>0.40886053301456415</v>
          </cell>
          <cell r="I45" t="str">
            <v>Январь-апрель</v>
          </cell>
          <cell r="J45">
            <v>0.81532234368652745</v>
          </cell>
          <cell r="K45">
            <v>0.65896030361469426</v>
          </cell>
          <cell r="L45">
            <v>0.42454407380337134</v>
          </cell>
          <cell r="M45">
            <v>0.45295667026671932</v>
          </cell>
          <cell r="N45">
            <v>0.65651055649767709</v>
          </cell>
          <cell r="P45" t="str">
            <v>Январь-апрель</v>
          </cell>
        </row>
        <row r="46">
          <cell r="B46" t="str">
            <v>Май</v>
          </cell>
          <cell r="C46">
            <v>0.43292033788802631</v>
          </cell>
          <cell r="D46">
            <v>0.29662569158203811</v>
          </cell>
          <cell r="E46">
            <v>0.37791604948977753</v>
          </cell>
          <cell r="F46">
            <v>0.30670921388166056</v>
          </cell>
          <cell r="G46">
            <v>0.39915887550690887</v>
          </cell>
          <cell r="I46" t="str">
            <v>Январь-май</v>
          </cell>
          <cell r="J46">
            <v>0.83514848847913703</v>
          </cell>
          <cell r="K46">
            <v>0.67879966878292297</v>
          </cell>
          <cell r="L46">
            <v>0.44221486172182706</v>
          </cell>
          <cell r="M46">
            <v>0.47046433701036944</v>
          </cell>
          <cell r="N46">
            <v>0.67619685845742272</v>
          </cell>
          <cell r="P46" t="str">
            <v>Январь-май</v>
          </cell>
        </row>
        <row r="47">
          <cell r="B47" t="str">
            <v>Июнь</v>
          </cell>
          <cell r="C47">
            <v>0.48752415088663437</v>
          </cell>
          <cell r="D47">
            <v>0.34431977462548097</v>
          </cell>
          <cell r="E47">
            <v>0.44618060869647841</v>
          </cell>
          <cell r="F47">
            <v>0.35370002730746181</v>
          </cell>
          <cell r="G47">
            <v>0.45673547498851857</v>
          </cell>
          <cell r="I47" t="str">
            <v>Январь-июнь</v>
          </cell>
          <cell r="J47">
            <v>0.86570929787168249</v>
          </cell>
          <cell r="K47">
            <v>0.71385790021384898</v>
          </cell>
          <cell r="L47">
            <v>0.46709616986710029</v>
          </cell>
          <cell r="M47">
            <v>0.49335000940802259</v>
          </cell>
          <cell r="N47">
            <v>0.70560224107748315</v>
          </cell>
          <cell r="P47" t="str">
            <v>Январь-июнь</v>
          </cell>
        </row>
        <row r="48">
          <cell r="B48" t="str">
            <v>Июль</v>
          </cell>
          <cell r="C48">
            <v>0.521686023504906</v>
          </cell>
          <cell r="D48">
            <v>0.38756869559802726</v>
          </cell>
          <cell r="E48">
            <v>0.48985737261103274</v>
          </cell>
          <cell r="F48">
            <v>0.38392915682172579</v>
          </cell>
          <cell r="G48">
            <v>0.49432257959746728</v>
          </cell>
          <cell r="I48" t="str">
            <v>Январь-июль</v>
          </cell>
          <cell r="J48">
            <v>0.90199336765489213</v>
          </cell>
          <cell r="K48">
            <v>0.74953116932796249</v>
          </cell>
          <cell r="L48">
            <v>0.49506993642739955</v>
          </cell>
          <cell r="M48">
            <v>0.5199864257749971</v>
          </cell>
          <cell r="N48">
            <v>0.73934949040325049</v>
          </cell>
          <cell r="P48" t="str">
            <v>Январь-июль</v>
          </cell>
        </row>
        <row r="49">
          <cell r="B49" t="str">
            <v>Август</v>
          </cell>
          <cell r="C49">
            <v>0.48767802799348553</v>
          </cell>
          <cell r="D49">
            <v>0.39811856463294626</v>
          </cell>
          <cell r="E49">
            <v>0.44533474121963851</v>
          </cell>
          <cell r="F49">
            <v>0.3616539338475574</v>
          </cell>
          <cell r="G49">
            <v>0.46220619462327084</v>
          </cell>
          <cell r="I49" t="str">
            <v>Январь-август</v>
          </cell>
          <cell r="J49">
            <v>0.95532261591587253</v>
          </cell>
          <cell r="K49">
            <v>0.81099926363059294</v>
          </cell>
          <cell r="L49">
            <v>0.53536156210664432</v>
          </cell>
          <cell r="M49">
            <v>0.5577793430903959</v>
          </cell>
          <cell r="N49">
            <v>0.78915314916064139</v>
          </cell>
          <cell r="P49" t="str">
            <v>Январь-август</v>
          </cell>
        </row>
        <row r="50">
          <cell r="B50" t="str">
            <v>Сентябрь</v>
          </cell>
          <cell r="C50">
            <v>0.49337503205453465</v>
          </cell>
          <cell r="D50">
            <v>0.38988624035999297</v>
          </cell>
          <cell r="E50">
            <v>0.44764767665024913</v>
          </cell>
          <cell r="F50">
            <v>0.36598552719662686</v>
          </cell>
          <cell r="G50">
            <v>0.46564928659396926</v>
          </cell>
          <cell r="I50" t="str">
            <v>Январь-сентябрь</v>
          </cell>
          <cell r="J50">
            <v>0.97980366320218981</v>
          </cell>
          <cell r="K50">
            <v>0.87401405662952292</v>
          </cell>
          <cell r="L50">
            <v>0.61222468212539516</v>
          </cell>
          <cell r="M50">
            <v>0.62661541278169808</v>
          </cell>
          <cell r="N50">
            <v>0.83979169195242198</v>
          </cell>
          <cell r="P50" t="str">
            <v>Январь-сентябрь</v>
          </cell>
        </row>
        <row r="51">
          <cell r="B51" t="str">
            <v>Октябрь</v>
          </cell>
          <cell r="C51">
            <v>0.47700601041040164</v>
          </cell>
          <cell r="D51">
            <v>0.37645558370004945</v>
          </cell>
          <cell r="E51">
            <v>0.42789525483238933</v>
          </cell>
          <cell r="F51">
            <v>0.35491196086531274</v>
          </cell>
          <cell r="G51">
            <v>0.4488626919786039</v>
          </cell>
          <cell r="I51" t="str">
            <v>Январь-октябрь</v>
          </cell>
          <cell r="J51">
            <v>1.0216282727176913</v>
          </cell>
          <cell r="K51">
            <v>0.94406637205499255</v>
          </cell>
          <cell r="L51">
            <v>0.73154141593653021</v>
          </cell>
          <cell r="M51">
            <v>0.73758104291027704</v>
          </cell>
          <cell r="N51">
            <v>0.91544915545726824</v>
          </cell>
          <cell r="P51" t="str">
            <v>Январь-октябрь</v>
          </cell>
        </row>
        <row r="52">
          <cell r="B52" t="str">
            <v>Ноябрь</v>
          </cell>
          <cell r="C52">
            <v>0.45439088322837251</v>
          </cell>
          <cell r="D52">
            <v>0.3569493181045798</v>
          </cell>
          <cell r="E52">
            <v>0.41271461671981191</v>
          </cell>
          <cell r="F52">
            <v>0.34285778720958682</v>
          </cell>
          <cell r="G52">
            <v>0.4291215758544637</v>
          </cell>
          <cell r="I52" t="str">
            <v>Январь-ноябрь</v>
          </cell>
          <cell r="J52">
            <v>1.0826435627101398</v>
          </cell>
          <cell r="K52">
            <v>1.0448492414564163</v>
          </cell>
          <cell r="L52">
            <v>0.87529882856899899</v>
          </cell>
          <cell r="M52">
            <v>0.88311756954056853</v>
          </cell>
          <cell r="N52">
            <v>1.0109194925669958</v>
          </cell>
          <cell r="P52" t="str">
            <v>Январь-ноябрь</v>
          </cell>
        </row>
        <row r="53">
          <cell r="B53" t="str">
            <v>Декабрь</v>
          </cell>
          <cell r="C53">
            <v>0.49857223549081109</v>
          </cell>
          <cell r="D53">
            <v>0.40979697615706434</v>
          </cell>
          <cell r="E53">
            <v>0.46298090946629961</v>
          </cell>
          <cell r="F53">
            <v>0.3634708600083022</v>
          </cell>
          <cell r="G53">
            <v>0.47450389513840086</v>
          </cell>
          <cell r="I53" t="str">
            <v>Январь-декабрь</v>
          </cell>
          <cell r="J53">
            <v>1.1159569214923775</v>
          </cell>
          <cell r="K53">
            <v>1.1384950048884885</v>
          </cell>
          <cell r="L53">
            <v>0.99550422739758171</v>
          </cell>
          <cell r="M53">
            <v>0.99489018468990054</v>
          </cell>
          <cell r="N53">
            <v>1.0785770648949149</v>
          </cell>
          <cell r="P53" t="str">
            <v>Январь-декабрь</v>
          </cell>
        </row>
        <row r="54">
          <cell r="A54">
            <v>2000</v>
          </cell>
          <cell r="B54" t="str">
            <v>Январь</v>
          </cell>
          <cell r="C54">
            <v>0.54426724842841956</v>
          </cell>
          <cell r="D54">
            <v>0.44361683689067738</v>
          </cell>
          <cell r="E54">
            <v>0.49035590809900309</v>
          </cell>
          <cell r="F54">
            <v>0.3748294948871263</v>
          </cell>
          <cell r="G54">
            <v>0.50141305606641717</v>
          </cell>
          <cell r="H54">
            <v>2000</v>
          </cell>
          <cell r="I54" t="str">
            <v>Январь</v>
          </cell>
          <cell r="J54">
            <v>1.4406102359729884</v>
          </cell>
          <cell r="K54">
            <v>1.8545497613404243</v>
          </cell>
          <cell r="L54">
            <v>1.6012802333281821</v>
          </cell>
          <cell r="M54">
            <v>1.5352686289632669</v>
          </cell>
          <cell r="N54">
            <v>1.5014255051818424</v>
          </cell>
          <cell r="O54">
            <v>2000</v>
          </cell>
          <cell r="P54" t="str">
            <v>Январь</v>
          </cell>
        </row>
        <row r="55">
          <cell r="B55" t="str">
            <v>Февраль</v>
          </cell>
          <cell r="C55">
            <v>0.59893521779115555</v>
          </cell>
          <cell r="D55">
            <v>0.47979503883182006</v>
          </cell>
          <cell r="E55">
            <v>0.54676848933911981</v>
          </cell>
          <cell r="F55">
            <v>0.40708782864047821</v>
          </cell>
          <cell r="G55">
            <v>0.55115847410263974</v>
          </cell>
          <cell r="I55" t="str">
            <v>Январь-февраль</v>
          </cell>
          <cell r="J55">
            <v>1.3963199060212399</v>
          </cell>
          <cell r="K55">
            <v>1.7823520617240229</v>
          </cell>
          <cell r="L55">
            <v>1.547514538912286</v>
          </cell>
          <cell r="M55">
            <v>1.4357426658520758</v>
          </cell>
          <cell r="N55">
            <v>1.4464217025330495</v>
          </cell>
          <cell r="P55" t="str">
            <v>Январь-февраль</v>
          </cell>
        </row>
        <row r="56">
          <cell r="B56" t="str">
            <v>Март</v>
          </cell>
          <cell r="C56">
            <v>0.57224675108859058</v>
          </cell>
          <cell r="D56">
            <v>0.45046205972415004</v>
          </cell>
          <cell r="E56">
            <v>0.54048901511212821</v>
          </cell>
          <cell r="F56">
            <v>0.38637995543308584</v>
          </cell>
          <cell r="G56">
            <v>0.5280890341878044</v>
          </cell>
          <cell r="I56" t="str">
            <v>Январь-март</v>
          </cell>
          <cell r="J56">
            <v>1.3079118965811645</v>
          </cell>
          <cell r="K56">
            <v>1.6134321699039782</v>
          </cell>
          <cell r="L56">
            <v>1.4551042836755954</v>
          </cell>
          <cell r="M56">
            <v>1.3087390066967579</v>
          </cell>
          <cell r="N56">
            <v>1.3472620359145069</v>
          </cell>
          <cell r="P56" t="str">
            <v>Январь-март</v>
          </cell>
        </row>
        <row r="57">
          <cell r="B57" t="str">
            <v>Апрель</v>
          </cell>
          <cell r="C57">
            <v>0.6243645168740638</v>
          </cell>
          <cell r="D57">
            <v>0.48151984429465122</v>
          </cell>
          <cell r="E57">
            <v>0.60302855926076948</v>
          </cell>
          <cell r="F57">
            <v>0.43675386209459049</v>
          </cell>
          <cell r="G57">
            <v>0.58018226363364134</v>
          </cell>
          <cell r="I57" t="str">
            <v>Январь-апрель</v>
          </cell>
          <cell r="J57">
            <v>1.3271406624423581</v>
          </cell>
          <cell r="K57">
            <v>1.6016914188725655</v>
          </cell>
          <cell r="L57">
            <v>1.4908446916185991</v>
          </cell>
          <cell r="M57">
            <v>1.3272559005756854</v>
          </cell>
          <cell r="N57">
            <v>1.3668774497622187</v>
          </cell>
          <cell r="P57" t="str">
            <v>Январь-апрель</v>
          </cell>
        </row>
        <row r="58">
          <cell r="B58" t="str">
            <v>Май</v>
          </cell>
          <cell r="C58">
            <v>0.62751461196510416</v>
          </cell>
          <cell r="D58">
            <v>0.48549383845874222</v>
          </cell>
          <cell r="E58">
            <v>0.65373873529372839</v>
          </cell>
          <cell r="F58">
            <v>0.47596145525065103</v>
          </cell>
          <cell r="G58">
            <v>0.59652437628212163</v>
          </cell>
          <cell r="I58" t="str">
            <v>Январь-май</v>
          </cell>
          <cell r="J58">
            <v>1.3507586330049786</v>
          </cell>
          <cell r="K58">
            <v>1.6071160588998197</v>
          </cell>
          <cell r="L58">
            <v>1.5357235701744349</v>
          </cell>
          <cell r="M58">
            <v>1.3695499248164653</v>
          </cell>
          <cell r="N58">
            <v>1.3950297497462933</v>
          </cell>
          <cell r="P58" t="str">
            <v>Январь-май</v>
          </cell>
        </row>
        <row r="59">
          <cell r="B59" t="str">
            <v>Июнь</v>
          </cell>
          <cell r="C59">
            <v>0.64545305866557656</v>
          </cell>
          <cell r="D59">
            <v>0.49815690444293476</v>
          </cell>
          <cell r="E59">
            <v>0.65723478707920113</v>
          </cell>
          <cell r="F59">
            <v>0.48845050752149444</v>
          </cell>
          <cell r="G59">
            <v>0.61124507259941663</v>
          </cell>
          <cell r="I59" t="str">
            <v>Январь-июнь</v>
          </cell>
          <cell r="J59">
            <v>1.3436711767644001</v>
          </cell>
          <cell r="K59">
            <v>1.5750755911009411</v>
          </cell>
          <cell r="L59">
            <v>1.5217137885529177</v>
          </cell>
          <cell r="M59">
            <v>1.3686748120502008</v>
          </cell>
          <cell r="N59">
            <v>1.3864548998797022</v>
          </cell>
          <cell r="P59" t="str">
            <v>Январь-июнь</v>
          </cell>
        </row>
        <row r="60">
          <cell r="B60" t="str">
            <v>Июль</v>
          </cell>
          <cell r="C60">
            <v>0.65011673364070988</v>
          </cell>
          <cell r="D60">
            <v>0.51874777945450945</v>
          </cell>
          <cell r="E60">
            <v>0.68420619501888547</v>
          </cell>
          <cell r="F60">
            <v>0.49559601731958802</v>
          </cell>
          <cell r="G60">
            <v>0.62065025553983943</v>
          </cell>
          <cell r="I60" t="str">
            <v>Январь-июль</v>
          </cell>
          <cell r="J60">
            <v>1.3266048881094452</v>
          </cell>
          <cell r="K60">
            <v>1.5351677322576331</v>
          </cell>
          <cell r="L60">
            <v>1.4999306583651362</v>
          </cell>
          <cell r="M60">
            <v>1.3544171965852709</v>
          </cell>
          <cell r="N60">
            <v>1.367790058005196</v>
          </cell>
          <cell r="P60" t="str">
            <v>Январь-июль</v>
          </cell>
        </row>
        <row r="61">
          <cell r="B61" t="str">
            <v>Август</v>
          </cell>
          <cell r="C61">
            <v>0.63698604923127555</v>
          </cell>
          <cell r="D61">
            <v>0.51555036545599642</v>
          </cell>
          <cell r="E61">
            <v>0.70706437396410859</v>
          </cell>
          <cell r="F61">
            <v>0.49832599952686751</v>
          </cell>
          <cell r="G61">
            <v>0.61569000464588508</v>
          </cell>
          <cell r="I61" t="str">
            <v>Январь-август</v>
          </cell>
          <cell r="J61">
            <v>1.3216752310336757</v>
          </cell>
          <cell r="K61">
            <v>1.4983184072143867</v>
          </cell>
          <cell r="L61">
            <v>1.5088523728699097</v>
          </cell>
          <cell r="M61">
            <v>1.3554430288962456</v>
          </cell>
          <cell r="N61">
            <v>1.3636100946543457</v>
          </cell>
          <cell r="P61" t="str">
            <v>Январь-август</v>
          </cell>
        </row>
        <row r="62">
          <cell r="B62" t="str">
            <v>Сентябрь</v>
          </cell>
          <cell r="C62">
            <v>0.67211705471542693</v>
          </cell>
          <cell r="D62">
            <v>0.53595176196471783</v>
          </cell>
          <cell r="E62">
            <v>0.78295899498484078</v>
          </cell>
          <cell r="F62">
            <v>0.54175818802176201</v>
          </cell>
          <cell r="G62">
            <v>0.65635493818249158</v>
          </cell>
          <cell r="I62" t="str">
            <v>Январь-сентябрь</v>
          </cell>
          <cell r="J62">
            <v>1.3234727761302654</v>
          </cell>
          <cell r="K62">
            <v>1.4786767787976729</v>
          </cell>
          <cell r="L62">
            <v>1.5324488615881067</v>
          </cell>
          <cell r="M62">
            <v>1.3666330080336602</v>
          </cell>
          <cell r="N62">
            <v>1.3682795092408067</v>
          </cell>
          <cell r="P62" t="str">
            <v>Январь-сентябрь</v>
          </cell>
        </row>
        <row r="63">
          <cell r="B63" t="str">
            <v>Октябрь</v>
          </cell>
          <cell r="C63">
            <v>0.69885180398787894</v>
          </cell>
          <cell r="D63">
            <v>0.55955895814270595</v>
          </cell>
          <cell r="E63">
            <v>0.84320576994825536</v>
          </cell>
          <cell r="F63">
            <v>0.58759001315405945</v>
          </cell>
          <cell r="G63">
            <v>0.6902813242459237</v>
          </cell>
          <cell r="I63" t="str">
            <v>Январь-октябрь</v>
          </cell>
          <cell r="J63">
            <v>1.335102951628472</v>
          </cell>
          <cell r="K63">
            <v>1.4742243295536672</v>
          </cell>
          <cell r="L63">
            <v>1.572958438223548</v>
          </cell>
          <cell r="M63">
            <v>1.3917571041981682</v>
          </cell>
          <cell r="N63">
            <v>1.3845611927878341</v>
          </cell>
          <cell r="P63" t="str">
            <v>Январь-октябрь</v>
          </cell>
        </row>
        <row r="64">
          <cell r="B64" t="str">
            <v>Ноябрь</v>
          </cell>
          <cell r="C64">
            <v>0.70637499842765183</v>
          </cell>
          <cell r="D64">
            <v>0.5711644604588153</v>
          </cell>
          <cell r="E64">
            <v>0.86347562062228467</v>
          </cell>
          <cell r="F64">
            <v>0.59004898887360924</v>
          </cell>
          <cell r="G64">
            <v>0.69884471413362359</v>
          </cell>
          <cell r="I64" t="str">
            <v>Январь-ноябрь</v>
          </cell>
          <cell r="J64">
            <v>1.3542509529202171</v>
          </cell>
          <cell r="K64">
            <v>1.4816854151617196</v>
          </cell>
          <cell r="L64">
            <v>1.6194332840823455</v>
          </cell>
          <cell r="M64">
            <v>1.41976024608844</v>
          </cell>
          <cell r="N64">
            <v>1.4077293586065025</v>
          </cell>
          <cell r="P64" t="str">
            <v>Январь-ноябрь</v>
          </cell>
        </row>
        <row r="65">
          <cell r="B65" t="str">
            <v>Декабрь</v>
          </cell>
          <cell r="C65">
            <v>0.68529102438355982</v>
          </cell>
          <cell r="D65">
            <v>0.55411626837100481</v>
          </cell>
          <cell r="E65">
            <v>0.81285178811505931</v>
          </cell>
          <cell r="F65">
            <v>0.54879509666012882</v>
          </cell>
          <cell r="G65">
            <v>0.67098076435317766</v>
          </cell>
          <cell r="I65" t="str">
            <v>Январь-декабрь</v>
          </cell>
          <cell r="J65">
            <v>1.3498627041280689</v>
          </cell>
          <cell r="K65">
            <v>1.457904635727389</v>
          </cell>
          <cell r="L65">
            <v>1.6258633782302994</v>
          </cell>
          <cell r="M65">
            <v>1.4229787220429693</v>
          </cell>
          <cell r="N65">
            <v>1.4045235359438737</v>
          </cell>
          <cell r="P65" t="str">
            <v>Январь-декабрь</v>
          </cell>
        </row>
        <row r="66">
          <cell r="A66">
            <v>2001</v>
          </cell>
          <cell r="B66" t="str">
            <v>Январь</v>
          </cell>
          <cell r="C66">
            <v>0.66630062021615444</v>
          </cell>
          <cell r="D66">
            <v>0.5364598016950356</v>
          </cell>
          <cell r="E66">
            <v>0.75788567291838016</v>
          </cell>
          <cell r="F66">
            <v>0.51195395107951502</v>
          </cell>
          <cell r="G66">
            <v>0.64389025039961556</v>
          </cell>
          <cell r="H66">
            <v>2001</v>
          </cell>
          <cell r="I66" t="str">
            <v>Январь</v>
          </cell>
          <cell r="J66">
            <v>1.2242159015448901</v>
          </cell>
          <cell r="K66">
            <v>1.2092863865472219</v>
          </cell>
          <cell r="L66">
            <v>1.5455828315733535</v>
          </cell>
          <cell r="M66">
            <v>1.3658315529136293</v>
          </cell>
          <cell r="N66">
            <v>1.2891764778625934</v>
          </cell>
          <cell r="O66">
            <v>2001</v>
          </cell>
          <cell r="P66" t="str">
            <v>Январь</v>
          </cell>
        </row>
        <row r="67">
          <cell r="B67" t="str">
            <v>Февраль</v>
          </cell>
          <cell r="C67">
            <v>0.67225227319615821</v>
          </cell>
          <cell r="D67">
            <v>0.54534074724246095</v>
          </cell>
          <cell r="E67">
            <v>0.78647071568867011</v>
          </cell>
          <cell r="F67">
            <v>0.51978212324562334</v>
          </cell>
          <cell r="G67">
            <v>0.65340170593401281</v>
          </cell>
          <cell r="I67" t="str">
            <v>Январь-февраль</v>
          </cell>
          <cell r="J67">
            <v>1.1712348936513231</v>
          </cell>
          <cell r="K67">
            <v>1.1716221432346712</v>
          </cell>
          <cell r="L67">
            <v>1.4899145487325205</v>
          </cell>
          <cell r="M67">
            <v>1.3194500851067685</v>
          </cell>
          <cell r="N67">
            <v>1.2376480506008241</v>
          </cell>
          <cell r="P67" t="str">
            <v>Январь-февраль</v>
          </cell>
        </row>
        <row r="68">
          <cell r="B68" t="str">
            <v>Март</v>
          </cell>
          <cell r="C68">
            <v>0.67342183178363346</v>
          </cell>
          <cell r="D68">
            <v>0.55094749409898058</v>
          </cell>
          <cell r="E68">
            <v>0.80818303323864737</v>
          </cell>
          <cell r="F68">
            <v>0.52244015547840095</v>
          </cell>
          <cell r="G68">
            <v>0.65780922977612133</v>
          </cell>
          <cell r="I68" t="str">
            <v>Январь-март</v>
          </cell>
          <cell r="J68">
            <v>1.1730452524034305</v>
          </cell>
          <cell r="K68">
            <v>1.1887145268502439</v>
          </cell>
          <cell r="L68">
            <v>1.4910430755376121</v>
          </cell>
          <cell r="M68">
            <v>1.3304884449056984</v>
          </cell>
          <cell r="N68">
            <v>1.2417283498882727</v>
          </cell>
          <cell r="P68" t="str">
            <v>Январь-март</v>
          </cell>
        </row>
        <row r="69">
          <cell r="B69" t="str">
            <v>Апрель</v>
          </cell>
          <cell r="C69">
            <v>0.66225031579437688</v>
          </cell>
          <cell r="D69">
            <v>0.53993596655996423</v>
          </cell>
          <cell r="E69">
            <v>0.82418158363093807</v>
          </cell>
          <cell r="F69">
            <v>0.51148784923325064</v>
          </cell>
          <cell r="G69">
            <v>0.64993870142544707</v>
          </cell>
          <cell r="I69" t="str">
            <v>Январь-апрель</v>
          </cell>
          <cell r="J69">
            <v>1.1426315827367139</v>
          </cell>
          <cell r="K69">
            <v>1.1703881400155833</v>
          </cell>
          <cell r="L69">
            <v>1.45781317367189</v>
          </cell>
          <cell r="M69">
            <v>1.2870806105146799</v>
          </cell>
          <cell r="N69">
            <v>1.2098021175876437</v>
          </cell>
          <cell r="P69" t="str">
            <v>Январь-апрель</v>
          </cell>
        </row>
        <row r="70">
          <cell r="B70" t="str">
            <v>Май</v>
          </cell>
          <cell r="C70">
            <v>0.66025241493244458</v>
          </cell>
          <cell r="D70">
            <v>0.54232774274881923</v>
          </cell>
          <cell r="E70">
            <v>0.83469813614975963</v>
          </cell>
          <cell r="F70">
            <v>0.50456614511970488</v>
          </cell>
          <cell r="G70">
            <v>0.64881371245871933</v>
          </cell>
          <cell r="I70" t="str">
            <v>Январь-май</v>
          </cell>
          <cell r="J70">
            <v>1.1227012427463092</v>
          </cell>
          <cell r="K70">
            <v>1.1584434370354195</v>
          </cell>
          <cell r="L70">
            <v>1.4186097017834132</v>
          </cell>
          <cell r="M70">
            <v>1.2365875567412163</v>
          </cell>
          <cell r="N70">
            <v>1.1834618586679624</v>
          </cell>
          <cell r="P70" t="str">
            <v>Январь-май</v>
          </cell>
        </row>
        <row r="71">
          <cell r="B71" t="str">
            <v>Июнь</v>
          </cell>
          <cell r="C71">
            <v>0.65572976018315232</v>
          </cell>
          <cell r="D71">
            <v>0.54066069455136656</v>
          </cell>
          <cell r="E71">
            <v>0.86209697838615562</v>
          </cell>
          <cell r="F71">
            <v>0.50710905656992544</v>
          </cell>
          <cell r="G71">
            <v>0.64959819158172361</v>
          </cell>
          <cell r="I71" t="str">
            <v>Январь-июнь</v>
          </cell>
          <cell r="J71">
            <v>1.1024588233381738</v>
          </cell>
          <cell r="K71">
            <v>1.1444385381033095</v>
          </cell>
          <cell r="L71">
            <v>1.3982085578839232</v>
          </cell>
          <cell r="M71">
            <v>1.1988498403737129</v>
          </cell>
          <cell r="N71">
            <v>1.1609840465499119</v>
          </cell>
          <cell r="P71" t="str">
            <v>Январь-июнь</v>
          </cell>
        </row>
        <row r="72">
          <cell r="B72" t="str">
            <v>Июль</v>
          </cell>
          <cell r="C72">
            <v>0.65714443809473833</v>
          </cell>
          <cell r="D72">
            <v>0.5491272112658131</v>
          </cell>
          <cell r="E72">
            <v>0.84742196271407655</v>
          </cell>
          <cell r="F72">
            <v>0.53286893554319281</v>
          </cell>
          <cell r="G72">
            <v>0.65431958324870287</v>
          </cell>
          <cell r="I72" t="str">
            <v>Январь-июль</v>
          </cell>
          <cell r="J72">
            <v>1.0871774808712078</v>
          </cell>
          <cell r="K72">
            <v>1.1298922658423645</v>
          </cell>
          <cell r="L72">
            <v>1.3718801328831527</v>
          </cell>
          <cell r="M72">
            <v>1.1783865410561913</v>
          </cell>
          <cell r="N72">
            <v>1.1435222202836719</v>
          </cell>
          <cell r="P72" t="str">
            <v>Январь-июль</v>
          </cell>
        </row>
        <row r="73">
          <cell r="B73" t="str">
            <v>Август</v>
          </cell>
          <cell r="C73">
            <v>0.65547161332152049</v>
          </cell>
          <cell r="D73">
            <v>0.54358787880508974</v>
          </cell>
          <cell r="E73">
            <v>0.81580331243951176</v>
          </cell>
          <cell r="F73">
            <v>0.54044008649311093</v>
          </cell>
          <cell r="G73">
            <v>0.65042327899657326</v>
          </cell>
          <cell r="I73" t="str">
            <v>Январь-август</v>
          </cell>
          <cell r="J73">
            <v>1.0783406534550892</v>
          </cell>
          <cell r="K73">
            <v>1.1183404125997791</v>
          </cell>
          <cell r="L73">
            <v>1.3398523563874998</v>
          </cell>
          <cell r="M73">
            <v>1.1643614696531586</v>
          </cell>
          <cell r="N73">
            <v>1.1307217873403193</v>
          </cell>
          <cell r="P73" t="str">
            <v>Январь-август</v>
          </cell>
        </row>
        <row r="74">
          <cell r="B74" t="str">
            <v>Сентябрь</v>
          </cell>
          <cell r="C74">
            <v>0.64741717017930567</v>
          </cell>
          <cell r="D74">
            <v>0.5387029133082204</v>
          </cell>
          <cell r="E74">
            <v>0.80156779678040013</v>
          </cell>
          <cell r="F74">
            <v>0.53555379286233773</v>
          </cell>
          <cell r="G74">
            <v>0.64237160544073557</v>
          </cell>
          <cell r="I74" t="str">
            <v>Январь-сентябрь</v>
          </cell>
          <cell r="J74">
            <v>1.0625970507691964</v>
          </cell>
          <cell r="K74">
            <v>1.1025689719584546</v>
          </cell>
          <cell r="L74">
            <v>1.2967334063142419</v>
          </cell>
          <cell r="M74">
            <v>1.140630403174377</v>
          </cell>
          <cell r="N74">
            <v>1.1101741153383426</v>
          </cell>
          <cell r="P74" t="str">
            <v>Январь-сентябрь</v>
          </cell>
        </row>
        <row r="75">
          <cell r="B75" t="str">
            <v>Октябрь</v>
          </cell>
          <cell r="C75">
            <v>0.65642666107997727</v>
          </cell>
          <cell r="D75">
            <v>0.54327041896665285</v>
          </cell>
          <cell r="E75">
            <v>0.82331632990966486</v>
          </cell>
          <cell r="F75">
            <v>0.53250910960266495</v>
          </cell>
          <cell r="G75">
            <v>0.65045291770354141</v>
          </cell>
          <cell r="I75" t="str">
            <v>Январь-октябрь</v>
          </cell>
          <cell r="J75">
            <v>1.0471252069167354</v>
          </cell>
          <cell r="K75">
            <v>1.0858150411559881</v>
          </cell>
          <cell r="L75">
            <v>1.25694114635939</v>
          </cell>
          <cell r="M75">
            <v>1.1117677308673339</v>
          </cell>
          <cell r="N75">
            <v>1.0893745960727639</v>
          </cell>
          <cell r="P75" t="str">
            <v>Январь-октябрь</v>
          </cell>
        </row>
        <row r="76">
          <cell r="B76" t="str">
            <v>Ноябрь</v>
          </cell>
          <cell r="C76">
            <v>0.66750651583084408</v>
          </cell>
          <cell r="D76">
            <v>0.55023055785669561</v>
          </cell>
          <cell r="E76">
            <v>0.85977591398548459</v>
          </cell>
          <cell r="F76">
            <v>0.53782261257059749</v>
          </cell>
          <cell r="G76">
            <v>0.66328666747908027</v>
          </cell>
          <cell r="I76" t="str">
            <v>Январь-ноябрь</v>
          </cell>
          <cell r="J76">
            <v>1.0350371992382021</v>
          </cell>
          <cell r="K76">
            <v>1.0711925547693759</v>
          </cell>
          <cell r="L76">
            <v>1.2271438184403778</v>
          </cell>
          <cell r="M76">
            <v>1.0887367816131273</v>
          </cell>
          <cell r="N76">
            <v>1.0730935905558696</v>
          </cell>
          <cell r="P76" t="str">
            <v>Январь-ноябрь</v>
          </cell>
        </row>
        <row r="77">
          <cell r="B77" t="str">
            <v>Декабрь</v>
          </cell>
          <cell r="C77">
            <v>0.68889310770794643</v>
          </cell>
          <cell r="D77">
            <v>0.56305467002270426</v>
          </cell>
          <cell r="E77">
            <v>0.88945650822678124</v>
          </cell>
          <cell r="F77">
            <v>0.54683761344548809</v>
          </cell>
          <cell r="G77">
            <v>0.68286671168328406</v>
          </cell>
          <cell r="I77" t="str">
            <v>Январь-декабрь</v>
          </cell>
          <cell r="J77">
            <v>1.0308647396128516</v>
          </cell>
          <cell r="K77">
            <v>1.0643495761888087</v>
          </cell>
          <cell r="L77">
            <v>1.2126305468672189</v>
          </cell>
          <cell r="M77">
            <v>1.0783643061776753</v>
          </cell>
          <cell r="N77">
            <v>1.0664158296077477</v>
          </cell>
          <cell r="P77" t="str">
            <v>Январь-декабрь</v>
          </cell>
        </row>
        <row r="78">
          <cell r="A78">
            <v>2002</v>
          </cell>
          <cell r="B78" t="str">
            <v>Январь</v>
          </cell>
          <cell r="C78">
            <v>0.68034361729163462</v>
          </cell>
          <cell r="D78">
            <v>0.56300793559443518</v>
          </cell>
          <cell r="E78">
            <v>0.8932288647073815</v>
          </cell>
          <cell r="F78">
            <v>0.55098480627197555</v>
          </cell>
          <cell r="G78">
            <v>0.67873534875974739</v>
          </cell>
          <cell r="H78">
            <v>2002</v>
          </cell>
          <cell r="I78" t="str">
            <v>Январь</v>
          </cell>
          <cell r="J78">
            <v>1.0210760678429571</v>
          </cell>
          <cell r="K78">
            <v>1.0494876481248292</v>
          </cell>
          <cell r="L78">
            <v>1.1785799581984933</v>
          </cell>
          <cell r="M78">
            <v>1.0762389959295353</v>
          </cell>
          <cell r="N78">
            <v>1.0541165180533578</v>
          </cell>
          <cell r="O78">
            <v>2002</v>
          </cell>
          <cell r="P78" t="str">
            <v>Январь</v>
          </cell>
        </row>
        <row r="79">
          <cell r="B79" t="str">
            <v>Февраль</v>
          </cell>
          <cell r="C79">
            <v>0.69784455407944912</v>
          </cell>
          <cell r="D79">
            <v>0.58671598501196753</v>
          </cell>
          <cell r="E79">
            <v>0.93069265567429182</v>
          </cell>
          <cell r="F79">
            <v>0.58026839604410196</v>
          </cell>
          <cell r="G79">
            <v>0.70139847056717308</v>
          </cell>
          <cell r="I79" t="str">
            <v>Январь-февраль</v>
          </cell>
          <cell r="J79">
            <v>1.0295676155394731</v>
          </cell>
          <cell r="K79">
            <v>1.0625745294790394</v>
          </cell>
          <cell r="L79">
            <v>1.1809492146982994</v>
          </cell>
          <cell r="M79">
            <v>1.0961180220253084</v>
          </cell>
          <cell r="N79">
            <v>1.0637565248296685</v>
          </cell>
          <cell r="P79" t="str">
            <v>Январь-февраль</v>
          </cell>
        </row>
        <row r="80">
          <cell r="B80" t="str">
            <v>Март</v>
          </cell>
          <cell r="C80">
            <v>0.70278104170281863</v>
          </cell>
          <cell r="D80">
            <v>0.59670663633458276</v>
          </cell>
          <cell r="E80">
            <v>0.93039275660781606</v>
          </cell>
          <cell r="F80">
            <v>0.57984000651577827</v>
          </cell>
          <cell r="G80">
            <v>0.70517447301311031</v>
          </cell>
          <cell r="I80" t="str">
            <v>Январь-март</v>
          </cell>
          <cell r="J80">
            <v>1.0341835459852946</v>
          </cell>
          <cell r="K80">
            <v>1.0692399461617981</v>
          </cell>
          <cell r="L80">
            <v>1.1707361853698859</v>
          </cell>
          <cell r="M80">
            <v>1.100675150836532</v>
          </cell>
          <cell r="N80">
            <v>1.0664339636000859</v>
          </cell>
          <cell r="P80" t="str">
            <v>Январь-март</v>
          </cell>
        </row>
        <row r="81">
          <cell r="B81" t="str">
            <v>Апрель</v>
          </cell>
          <cell r="C81">
            <v>0.69924577558055501</v>
          </cell>
          <cell r="D81">
            <v>0.59086934104734012</v>
          </cell>
          <cell r="E81">
            <v>0.92321302744551903</v>
          </cell>
          <cell r="F81">
            <v>0.56934709370587355</v>
          </cell>
          <cell r="G81">
            <v>0.6997123158890346</v>
          </cell>
          <cell r="I81" t="str">
            <v>Январь-апрель</v>
          </cell>
          <cell r="J81">
            <v>1.0396226337261858</v>
          </cell>
          <cell r="K81">
            <v>1.0755254771961706</v>
          </cell>
          <cell r="L81">
            <v>1.1574760181997026</v>
          </cell>
          <cell r="M81">
            <v>1.1038620792428617</v>
          </cell>
          <cell r="N81">
            <v>1.0689614031481778</v>
          </cell>
          <cell r="P81" t="str">
            <v>Январь-апрель</v>
          </cell>
        </row>
        <row r="82">
          <cell r="B82" t="str">
            <v>Май</v>
          </cell>
          <cell r="C82">
            <v>0.69806488742365713</v>
          </cell>
          <cell r="D82">
            <v>0.60034750607233833</v>
          </cell>
          <cell r="E82">
            <v>0.90423462266820287</v>
          </cell>
          <cell r="F82">
            <v>0.57433469667482484</v>
          </cell>
          <cell r="G82">
            <v>0.69837943345235587</v>
          </cell>
          <cell r="I82" t="str">
            <v>Январь-май</v>
          </cell>
          <cell r="J82">
            <v>1.0431582220663544</v>
          </cell>
          <cell r="K82">
            <v>1.0818068650317614</v>
          </cell>
          <cell r="L82">
            <v>1.1415405824236964</v>
          </cell>
          <cell r="M82">
            <v>1.1108598268663681</v>
          </cell>
          <cell r="N82">
            <v>1.0703944741204887</v>
          </cell>
          <cell r="P82" t="str">
            <v>Январь-май</v>
          </cell>
        </row>
        <row r="83">
          <cell r="B83" t="str">
            <v>Июнь</v>
          </cell>
          <cell r="C83">
            <v>0.69758417465212963</v>
          </cell>
          <cell r="D83">
            <v>0.60904701092453317</v>
          </cell>
          <cell r="E83">
            <v>0.87743631041529124</v>
          </cell>
          <cell r="F83">
            <v>0.57106251212011994</v>
          </cell>
          <cell r="G83">
            <v>0.69489609696176191</v>
          </cell>
          <cell r="I83" t="str">
            <v>Январь-июнь</v>
          </cell>
          <cell r="J83">
            <v>1.046608027163094</v>
          </cell>
          <cell r="K83">
            <v>1.0891013327764123</v>
          </cell>
          <cell r="L83">
            <v>1.1188076702745782</v>
          </cell>
          <cell r="M83">
            <v>1.1133751326925521</v>
          </cell>
          <cell r="N83">
            <v>1.0701382897166469</v>
          </cell>
          <cell r="P83" t="str">
            <v>Январь-июнь</v>
          </cell>
        </row>
      </sheetData>
      <sheetData sheetId="23" refreshError="1">
        <row r="1">
          <cell r="A1" t="str">
            <v>Расчет индексов реального курса белорусского рубля</v>
          </cell>
        </row>
        <row r="3">
          <cell r="A3" t="str">
            <v>Инфляция (ИЦПП)</v>
          </cell>
        </row>
        <row r="4">
          <cell r="A4" t="str">
            <v>Среднегодовая</v>
          </cell>
          <cell r="F4" t="str">
            <v>инфляция к базе 1990 года</v>
          </cell>
          <cell r="M4" t="str">
            <v>Коэффициент опережения по инфляции</v>
          </cell>
        </row>
        <row r="5">
          <cell r="B5" t="str">
            <v>Беларусь</v>
          </cell>
          <cell r="C5" t="str">
            <v>Россия</v>
          </cell>
          <cell r="D5" t="str">
            <v>Украина</v>
          </cell>
          <cell r="E5" t="str">
            <v>Германия</v>
          </cell>
          <cell r="G5" t="str">
            <v>Беларусь</v>
          </cell>
          <cell r="H5" t="str">
            <v>Россия</v>
          </cell>
          <cell r="I5" t="str">
            <v>Украина</v>
          </cell>
          <cell r="J5" t="str">
            <v>Германия</v>
          </cell>
          <cell r="N5" t="str">
            <v>Россия</v>
          </cell>
          <cell r="O5" t="str">
            <v>Украина</v>
          </cell>
          <cell r="P5" t="str">
            <v>Германия</v>
          </cell>
        </row>
        <row r="6">
          <cell r="A6">
            <v>1990</v>
          </cell>
          <cell r="B6">
            <v>1.02</v>
          </cell>
          <cell r="C6">
            <v>1.02</v>
          </cell>
          <cell r="D6">
            <v>1.02</v>
          </cell>
          <cell r="E6">
            <v>1.0169999999999999</v>
          </cell>
          <cell r="F6">
            <v>1990</v>
          </cell>
          <cell r="G6">
            <v>1</v>
          </cell>
          <cell r="H6">
            <v>1</v>
          </cell>
          <cell r="I6">
            <v>1</v>
          </cell>
          <cell r="J6">
            <v>1</v>
          </cell>
          <cell r="M6">
            <v>1990</v>
          </cell>
          <cell r="N6">
            <v>1</v>
          </cell>
          <cell r="O6">
            <v>1</v>
          </cell>
          <cell r="P6">
            <v>1</v>
          </cell>
        </row>
        <row r="7">
          <cell r="A7">
            <v>1991</v>
          </cell>
          <cell r="B7">
            <v>2.5099999999999998</v>
          </cell>
          <cell r="C7">
            <v>2.4</v>
          </cell>
          <cell r="D7">
            <v>2.2000000000000002</v>
          </cell>
          <cell r="E7">
            <v>1.024</v>
          </cell>
          <cell r="F7">
            <v>1991</v>
          </cell>
          <cell r="G7">
            <v>2.5099999999999998</v>
          </cell>
          <cell r="H7">
            <v>2.4</v>
          </cell>
          <cell r="I7">
            <v>2.2000000000000002</v>
          </cell>
          <cell r="J7">
            <v>1.024</v>
          </cell>
          <cell r="M7">
            <v>1991</v>
          </cell>
          <cell r="N7">
            <v>1.0458333333333334</v>
          </cell>
          <cell r="O7">
            <v>1.1409090909090907</v>
          </cell>
          <cell r="P7">
            <v>2.4511718749999996</v>
          </cell>
        </row>
        <row r="8">
          <cell r="A8">
            <v>1992</v>
          </cell>
          <cell r="B8">
            <v>21.759</v>
          </cell>
          <cell r="C8">
            <v>20.5</v>
          </cell>
          <cell r="D8">
            <v>20.6</v>
          </cell>
          <cell r="E8">
            <v>1.014</v>
          </cell>
          <cell r="F8">
            <v>1992</v>
          </cell>
          <cell r="G8">
            <v>54.615089999999995</v>
          </cell>
          <cell r="H8">
            <v>49.199999999999996</v>
          </cell>
          <cell r="I8">
            <v>45.320000000000007</v>
          </cell>
          <cell r="J8">
            <v>1.0383359999999999</v>
          </cell>
          <cell r="M8">
            <v>1992</v>
          </cell>
          <cell r="N8">
            <v>1.1100628048780488</v>
          </cell>
          <cell r="O8">
            <v>1.2050990732568398</v>
          </cell>
          <cell r="P8">
            <v>52.598667483357985</v>
          </cell>
        </row>
        <row r="9">
          <cell r="A9">
            <v>1993</v>
          </cell>
          <cell r="B9">
            <v>16.376999999999999</v>
          </cell>
          <cell r="C9">
            <v>10.4376</v>
          </cell>
          <cell r="D9">
            <v>47.192999999999998</v>
          </cell>
          <cell r="E9">
            <v>1.002</v>
          </cell>
          <cell r="F9">
            <v>1993</v>
          </cell>
          <cell r="G9">
            <v>894.43132892999984</v>
          </cell>
          <cell r="H9">
            <v>513.52991999999995</v>
          </cell>
          <cell r="I9">
            <v>2138.7867600000004</v>
          </cell>
          <cell r="J9">
            <v>1.040412672</v>
          </cell>
          <cell r="M9">
            <v>1993</v>
          </cell>
          <cell r="N9">
            <v>1.7417316773480305</v>
          </cell>
          <cell r="O9">
            <v>0.41819565449806678</v>
          </cell>
          <cell r="P9">
            <v>859.6889993762012</v>
          </cell>
        </row>
        <row r="10">
          <cell r="A10">
            <v>1994</v>
          </cell>
          <cell r="B10">
            <v>22.678000000000001</v>
          </cell>
          <cell r="C10">
            <v>4.37</v>
          </cell>
          <cell r="D10">
            <v>12.438000000000001</v>
          </cell>
          <cell r="E10">
            <v>1.006</v>
          </cell>
          <cell r="F10">
            <v>1994</v>
          </cell>
          <cell r="G10">
            <v>20283.913677474538</v>
          </cell>
          <cell r="H10">
            <v>2244.1257504</v>
          </cell>
          <cell r="I10">
            <v>26602.229720880008</v>
          </cell>
          <cell r="J10">
            <v>1.0466551480319999</v>
          </cell>
          <cell r="M10">
            <v>1994</v>
          </cell>
          <cell r="N10">
            <v>9.0386707045534642</v>
          </cell>
          <cell r="O10">
            <v>0.76248923080134734</v>
          </cell>
          <cell r="P10">
            <v>19379.748636037271</v>
          </cell>
        </row>
        <row r="11">
          <cell r="A11">
            <v>1995</v>
          </cell>
          <cell r="B11">
            <v>5.6150000000000002</v>
          </cell>
          <cell r="C11">
            <v>3.3645999999999998</v>
          </cell>
          <cell r="D11">
            <v>5.8789999999999996</v>
          </cell>
          <cell r="E11">
            <v>1.018</v>
          </cell>
          <cell r="F11">
            <v>1995</v>
          </cell>
          <cell r="G11">
            <v>113894.17529901954</v>
          </cell>
          <cell r="H11">
            <v>7550.5854997958395</v>
          </cell>
          <cell r="I11">
            <v>156394.50852905356</v>
          </cell>
          <cell r="J11">
            <v>1.0654949406965759</v>
          </cell>
          <cell r="M11">
            <v>1995</v>
          </cell>
          <cell r="N11">
            <v>15.084151461115052</v>
          </cell>
          <cell r="O11">
            <v>0.72824919730388937</v>
          </cell>
          <cell r="P11">
            <v>106893.21079700322</v>
          </cell>
        </row>
        <row r="12">
          <cell r="A12">
            <v>1996</v>
          </cell>
          <cell r="B12">
            <v>1.3360000000000001</v>
          </cell>
          <cell r="C12">
            <v>1.5121</v>
          </cell>
          <cell r="D12">
            <v>1.5189999999999999</v>
          </cell>
          <cell r="E12">
            <v>0.998</v>
          </cell>
          <cell r="F12">
            <v>1996</v>
          </cell>
          <cell r="G12">
            <v>152162.6181994901</v>
          </cell>
          <cell r="H12">
            <v>11417.240334241289</v>
          </cell>
          <cell r="I12">
            <v>237563.25845563234</v>
          </cell>
          <cell r="J12">
            <v>1.0633639508151826</v>
          </cell>
          <cell r="M12">
            <v>1996</v>
          </cell>
          <cell r="N12">
            <v>13.327442862277435</v>
          </cell>
          <cell r="O12">
            <v>0.64051410638446105</v>
          </cell>
          <cell r="P12">
            <v>143095.52066612858</v>
          </cell>
        </row>
        <row r="13">
          <cell r="A13">
            <v>1997</v>
          </cell>
          <cell r="B13">
            <v>1.889</v>
          </cell>
          <cell r="C13">
            <v>1.1539999999999999</v>
          </cell>
          <cell r="D13">
            <v>1.077</v>
          </cell>
          <cell r="E13">
            <v>1.0109999999999999</v>
          </cell>
          <cell r="F13">
            <v>1997</v>
          </cell>
          <cell r="G13">
            <v>287435.18577883678</v>
          </cell>
          <cell r="H13">
            <v>13175.495345714446</v>
          </cell>
          <cell r="I13">
            <v>255855.62935671603</v>
          </cell>
          <cell r="J13">
            <v>1.0750609542741496</v>
          </cell>
          <cell r="M13">
            <v>1997</v>
          </cell>
          <cell r="N13">
            <v>21.815892172306825</v>
          </cell>
          <cell r="O13">
            <v>1.1234272488024575</v>
          </cell>
          <cell r="P13">
            <v>267366.40804976941</v>
          </cell>
        </row>
        <row r="14">
          <cell r="A14">
            <v>1998</v>
          </cell>
          <cell r="B14">
            <v>1.7320115451872908</v>
          </cell>
          <cell r="C14">
            <v>1.2612124752631084</v>
          </cell>
          <cell r="D14">
            <v>1.1057716079431461</v>
          </cell>
          <cell r="E14">
            <v>1.0092741935483875</v>
          </cell>
          <cell r="F14">
            <v>1998</v>
          </cell>
          <cell r="G14">
            <v>497841.06026199908</v>
          </cell>
          <cell r="H14">
            <v>16617.099097786082</v>
          </cell>
          <cell r="I14">
            <v>282917.89067508152</v>
          </cell>
          <cell r="J14">
            <v>1.0850312776404023</v>
          </cell>
          <cell r="M14">
            <v>1998</v>
          </cell>
          <cell r="N14">
            <v>29.959564983777891</v>
          </cell>
          <cell r="O14">
            <v>1.7596662376991463</v>
          </cell>
          <cell r="P14">
            <v>458826.46014098777</v>
          </cell>
        </row>
        <row r="15">
          <cell r="A15">
            <v>1999</v>
          </cell>
          <cell r="B15">
            <v>4.91</v>
          </cell>
          <cell r="C15">
            <v>1.546</v>
          </cell>
          <cell r="F15">
            <v>1999</v>
          </cell>
          <cell r="G15">
            <v>2444399.6058864156</v>
          </cell>
          <cell r="H15">
            <v>25690.035205177282</v>
          </cell>
          <cell r="M15">
            <v>1999</v>
          </cell>
          <cell r="N15">
            <v>95.149718027392922</v>
          </cell>
        </row>
        <row r="19">
          <cell r="A19" t="str">
            <v>98Факт</v>
          </cell>
        </row>
        <row r="21">
          <cell r="A21" t="str">
            <v>Обменные курсы</v>
          </cell>
          <cell r="E21">
            <v>1.6369150779896016</v>
          </cell>
          <cell r="F21">
            <v>8.2182187500000001</v>
          </cell>
        </row>
        <row r="22">
          <cell r="A22" t="str">
            <v>Среднехронологические</v>
          </cell>
        </row>
        <row r="23">
          <cell r="B23" t="str">
            <v>Россия</v>
          </cell>
          <cell r="E23" t="str">
            <v>Украина</v>
          </cell>
          <cell r="H23" t="str">
            <v>Германия</v>
          </cell>
          <cell r="M23" t="str">
            <v>Коэффициент девальвации</v>
          </cell>
        </row>
        <row r="24">
          <cell r="B24" t="str">
            <v>курс рос.рубля в Беларуси</v>
          </cell>
          <cell r="C24" t="str">
            <v>кросс курс рос.рубля в России</v>
          </cell>
          <cell r="D24" t="str">
            <v>Эффек-тивный</v>
          </cell>
          <cell r="E24" t="str">
            <v>курс доллара в Беларуси</v>
          </cell>
          <cell r="F24" t="str">
            <v>курс доллара на Украине</v>
          </cell>
          <cell r="G24" t="str">
            <v>Кросс.курс гривны</v>
          </cell>
          <cell r="H24" t="str">
            <v>курс марки в Беларуси</v>
          </cell>
          <cell r="I24" t="str">
            <v>кросс. курс марки в Москве</v>
          </cell>
          <cell r="J24" t="str">
            <v>Эффек-тивный</v>
          </cell>
          <cell r="N24" t="str">
            <v>Россия</v>
          </cell>
          <cell r="O24" t="str">
            <v>Украина</v>
          </cell>
          <cell r="P24" t="str">
            <v>Германия</v>
          </cell>
        </row>
        <row r="25">
          <cell r="A25">
            <v>1990</v>
          </cell>
          <cell r="B25">
            <v>0.1</v>
          </cell>
          <cell r="C25">
            <v>0.1</v>
          </cell>
          <cell r="D25">
            <v>0.1</v>
          </cell>
          <cell r="E25">
            <v>7.6999999999999999E-2</v>
          </cell>
          <cell r="F25">
            <v>7.7000000000000008E-6</v>
          </cell>
          <cell r="G25">
            <v>9999.9999999999982</v>
          </cell>
          <cell r="H25">
            <v>4.8419999999999998E-2</v>
          </cell>
          <cell r="I25">
            <v>4.8419999999999998E-2</v>
          </cell>
          <cell r="J25">
            <v>4.8419999999999998E-2</v>
          </cell>
          <cell r="M25">
            <v>1990</v>
          </cell>
          <cell r="N25">
            <v>1</v>
          </cell>
          <cell r="O25">
            <v>1</v>
          </cell>
          <cell r="P25">
            <v>1</v>
          </cell>
        </row>
        <row r="26">
          <cell r="A26">
            <v>1991</v>
          </cell>
          <cell r="B26">
            <v>0.1</v>
          </cell>
          <cell r="C26">
            <v>0.1</v>
          </cell>
          <cell r="D26">
            <v>0.1</v>
          </cell>
          <cell r="E26">
            <v>0.17399999999999999</v>
          </cell>
          <cell r="F26">
            <v>1.7399999999999999E-5</v>
          </cell>
          <cell r="G26">
            <v>10000</v>
          </cell>
          <cell r="H26">
            <v>0.10525</v>
          </cell>
          <cell r="I26">
            <v>0.10525</v>
          </cell>
          <cell r="J26">
            <v>0.10525</v>
          </cell>
          <cell r="M26">
            <v>1991</v>
          </cell>
          <cell r="N26">
            <v>1</v>
          </cell>
          <cell r="O26">
            <v>1.0000000000000002</v>
          </cell>
          <cell r="P26">
            <v>2.1736885584469228</v>
          </cell>
        </row>
        <row r="27">
          <cell r="A27">
            <v>1992</v>
          </cell>
          <cell r="B27">
            <v>0.1</v>
          </cell>
          <cell r="C27">
            <v>0.36</v>
          </cell>
          <cell r="D27">
            <v>0.22999999999999998</v>
          </cell>
          <cell r="E27">
            <v>9.74</v>
          </cell>
          <cell r="F27">
            <v>1.3056999999999999E-3</v>
          </cell>
          <cell r="G27">
            <v>7459.6002144443601</v>
          </cell>
          <cell r="H27">
            <v>6.31</v>
          </cell>
          <cell r="I27">
            <v>6.31</v>
          </cell>
          <cell r="J27">
            <v>6.31</v>
          </cell>
          <cell r="M27">
            <v>1992</v>
          </cell>
          <cell r="N27">
            <v>2.2999999999999998</v>
          </cell>
          <cell r="O27">
            <v>0.74596002144443618</v>
          </cell>
          <cell r="P27">
            <v>130.31805039239984</v>
          </cell>
        </row>
        <row r="28">
          <cell r="A28">
            <v>1993</v>
          </cell>
          <cell r="B28">
            <v>0.45</v>
          </cell>
          <cell r="C28">
            <v>0.54</v>
          </cell>
          <cell r="D28">
            <v>0.495</v>
          </cell>
          <cell r="E28">
            <v>249</v>
          </cell>
          <cell r="F28">
            <v>0.12609999999999999</v>
          </cell>
          <cell r="G28">
            <v>1974.6233148295005</v>
          </cell>
          <cell r="H28">
            <v>149.18</v>
          </cell>
          <cell r="I28">
            <v>149.18</v>
          </cell>
          <cell r="J28">
            <v>149.18</v>
          </cell>
          <cell r="M28">
            <v>1993</v>
          </cell>
          <cell r="N28">
            <v>4.9499999999999993</v>
          </cell>
          <cell r="O28">
            <v>0.19746233148295009</v>
          </cell>
          <cell r="P28">
            <v>3080.9582817017763</v>
          </cell>
        </row>
        <row r="29">
          <cell r="A29">
            <v>1994</v>
          </cell>
          <cell r="B29">
            <v>1.4650000000000001</v>
          </cell>
          <cell r="C29">
            <v>3.21</v>
          </cell>
          <cell r="D29">
            <v>2.3374999999999999</v>
          </cell>
          <cell r="E29">
            <v>3617</v>
          </cell>
          <cell r="F29">
            <v>1.042</v>
          </cell>
          <cell r="G29">
            <v>3471.2092130518231</v>
          </cell>
          <cell r="H29">
            <v>2297.16</v>
          </cell>
          <cell r="I29">
            <v>2297.16</v>
          </cell>
          <cell r="J29">
            <v>2297.16</v>
          </cell>
          <cell r="M29">
            <v>1994</v>
          </cell>
          <cell r="N29">
            <v>23.374999999999996</v>
          </cell>
          <cell r="O29">
            <v>0.34712092130518235</v>
          </cell>
          <cell r="P29">
            <v>47442.379182156132</v>
          </cell>
        </row>
        <row r="30">
          <cell r="A30">
            <v>1995</v>
          </cell>
          <cell r="B30">
            <v>2.524</v>
          </cell>
          <cell r="C30">
            <v>2.552</v>
          </cell>
          <cell r="D30">
            <v>2.5380000000000003</v>
          </cell>
          <cell r="E30">
            <v>11568</v>
          </cell>
          <cell r="F30">
            <v>1.4731000000000001</v>
          </cell>
          <cell r="G30">
            <v>7852.8273708505867</v>
          </cell>
          <cell r="H30">
            <v>8041.19</v>
          </cell>
          <cell r="I30">
            <v>8074</v>
          </cell>
          <cell r="J30">
            <v>8057.5949999999993</v>
          </cell>
          <cell r="M30">
            <v>1995</v>
          </cell>
          <cell r="N30">
            <v>25.380000000000003</v>
          </cell>
          <cell r="O30">
            <v>0.7852827370850588</v>
          </cell>
          <cell r="P30">
            <v>166410.47087980172</v>
          </cell>
        </row>
        <row r="31">
          <cell r="A31">
            <v>1996</v>
          </cell>
          <cell r="B31">
            <v>2.577</v>
          </cell>
          <cell r="C31">
            <v>3.15</v>
          </cell>
          <cell r="D31">
            <v>2.8635000000000002</v>
          </cell>
          <cell r="E31">
            <v>16277</v>
          </cell>
          <cell r="F31">
            <v>1.8294999999999999</v>
          </cell>
          <cell r="G31">
            <v>8896.9663842579939</v>
          </cell>
          <cell r="H31">
            <v>8823.2000000000007</v>
          </cell>
          <cell r="I31">
            <v>10797.82</v>
          </cell>
          <cell r="J31">
            <v>9810.51</v>
          </cell>
          <cell r="M31">
            <v>1996</v>
          </cell>
          <cell r="N31">
            <v>28.635000000000002</v>
          </cell>
          <cell r="O31">
            <v>0.8896966384257996</v>
          </cell>
          <cell r="P31">
            <v>202612.76332094177</v>
          </cell>
        </row>
        <row r="32">
          <cell r="A32">
            <v>1997</v>
          </cell>
          <cell r="B32">
            <v>4.4816666666666665</v>
          </cell>
          <cell r="C32">
            <v>5.9541666666666666</v>
          </cell>
          <cell r="D32">
            <v>5.2179166666666665</v>
          </cell>
          <cell r="E32">
            <v>26150.166666666668</v>
          </cell>
          <cell r="F32">
            <v>1.8699916666666667</v>
          </cell>
          <cell r="G32">
            <v>13984.108663585845</v>
          </cell>
          <cell r="H32">
            <v>29465.331944549998</v>
          </cell>
          <cell r="I32">
            <v>38905.797382883327</v>
          </cell>
          <cell r="J32">
            <v>34185.564663716665</v>
          </cell>
          <cell r="M32">
            <v>1997</v>
          </cell>
          <cell r="N32">
            <v>52.17916666666666</v>
          </cell>
          <cell r="O32">
            <v>1.3984108663585848</v>
          </cell>
          <cell r="P32">
            <v>706021.57504577993</v>
          </cell>
        </row>
        <row r="33">
          <cell r="A33">
            <v>1998</v>
          </cell>
          <cell r="B33">
            <v>5.5930326166666662</v>
          </cell>
          <cell r="C33">
            <v>12.177831989725</v>
          </cell>
          <cell r="D33">
            <v>8.8854323031958327</v>
          </cell>
          <cell r="E33">
            <v>56723.083333333336</v>
          </cell>
          <cell r="F33">
            <v>2.4421374999999999</v>
          </cell>
          <cell r="G33">
            <v>23226.818036794954</v>
          </cell>
          <cell r="H33">
            <v>62501.516388058408</v>
          </cell>
          <cell r="I33">
            <v>155005.64532270713</v>
          </cell>
          <cell r="J33">
            <v>108753.58085538277</v>
          </cell>
          <cell r="M33">
            <v>1998</v>
          </cell>
          <cell r="N33">
            <v>88.854323031958316</v>
          </cell>
          <cell r="O33">
            <v>2.3226818036794956</v>
          </cell>
          <cell r="P33">
            <v>2246046.6925936136</v>
          </cell>
        </row>
        <row r="34">
          <cell r="A34">
            <v>1999</v>
          </cell>
          <cell r="B34">
            <v>10.597755612217739</v>
          </cell>
          <cell r="C34">
            <v>23.134694491420372</v>
          </cell>
          <cell r="D34">
            <v>16.866225051819058</v>
          </cell>
          <cell r="M34">
            <v>1999</v>
          </cell>
          <cell r="N34">
            <v>168.66225051819058</v>
          </cell>
        </row>
        <row r="39">
          <cell r="A39" t="str">
            <v>Веса стран в товарообороте</v>
          </cell>
          <cell r="I39" t="str">
            <v>Веса стран в товарообороте</v>
          </cell>
        </row>
        <row r="40">
          <cell r="D40" t="str">
            <v>Россия</v>
          </cell>
          <cell r="E40" t="str">
            <v>Украина</v>
          </cell>
          <cell r="F40" t="str">
            <v>Германия</v>
          </cell>
          <cell r="G40" t="str">
            <v>Польша</v>
          </cell>
          <cell r="L40" t="str">
            <v>Россия</v>
          </cell>
          <cell r="M40" t="str">
            <v>Украина</v>
          </cell>
          <cell r="N40" t="str">
            <v>Германия</v>
          </cell>
        </row>
        <row r="42">
          <cell r="C42" t="str">
            <v>по Минстату за 1996</v>
          </cell>
          <cell r="D42">
            <v>0.51067054283415636</v>
          </cell>
          <cell r="E42">
            <v>0.10861262690141654</v>
          </cell>
          <cell r="F42">
            <v>0.15304611212653285</v>
          </cell>
          <cell r="G42">
            <v>9.309342507414034E-2</v>
          </cell>
          <cell r="H42">
            <v>0.51700000000000002</v>
          </cell>
          <cell r="K42" t="str">
            <v>по Минстату за 1996</v>
          </cell>
          <cell r="L42">
            <v>0.47799999999999998</v>
          </cell>
          <cell r="M42">
            <v>0.1017</v>
          </cell>
          <cell r="N42">
            <v>5.9400000000000001E-2</v>
          </cell>
          <cell r="O42">
            <v>0.51700000000000002</v>
          </cell>
        </row>
        <row r="43">
          <cell r="H43">
            <v>0.58599999999999997</v>
          </cell>
          <cell r="O43">
            <v>0.58599999999999997</v>
          </cell>
        </row>
        <row r="44">
          <cell r="C44" t="str">
            <v>с пропорционально</v>
          </cell>
          <cell r="K44" t="str">
            <v>с пропорционально</v>
          </cell>
        </row>
        <row r="45">
          <cell r="C45" t="str">
            <v>распределенными</v>
          </cell>
          <cell r="D45">
            <v>0.59008220923856158</v>
          </cell>
          <cell r="E45">
            <v>0.12550240019230025</v>
          </cell>
          <cell r="F45">
            <v>0.17684550093253729</v>
          </cell>
          <cell r="G45">
            <v>0.10756988963660083</v>
          </cell>
          <cell r="H45">
            <v>0.99999999999999989</v>
          </cell>
          <cell r="K45" t="str">
            <v>распределенными</v>
          </cell>
          <cell r="L45">
            <v>0.47799999999999998</v>
          </cell>
          <cell r="M45">
            <v>0.1017</v>
          </cell>
          <cell r="N45">
            <v>0.42030000000000001</v>
          </cell>
          <cell r="O45">
            <v>1</v>
          </cell>
        </row>
        <row r="46">
          <cell r="C46" t="str">
            <v>остатками</v>
          </cell>
          <cell r="K46" t="str">
            <v>остатками</v>
          </cell>
        </row>
        <row r="48">
          <cell r="A48" t="str">
            <v>Веса стран в товарообороте</v>
          </cell>
          <cell r="I48" t="str">
            <v>Веса стран в товарообороте</v>
          </cell>
        </row>
        <row r="49">
          <cell r="D49" t="str">
            <v>Россия</v>
          </cell>
          <cell r="E49" t="str">
            <v>Украина</v>
          </cell>
          <cell r="F49" t="str">
            <v>Германия</v>
          </cell>
          <cell r="G49" t="str">
            <v>Польша</v>
          </cell>
          <cell r="L49" t="str">
            <v>Россия</v>
          </cell>
          <cell r="M49" t="str">
            <v>Украина</v>
          </cell>
          <cell r="N49" t="str">
            <v>Германия</v>
          </cell>
        </row>
        <row r="51">
          <cell r="C51" t="str">
            <v>по Минстату за январь-март 1997</v>
          </cell>
          <cell r="D51">
            <v>0.47799999999999998</v>
          </cell>
          <cell r="E51">
            <v>0.1017</v>
          </cell>
          <cell r="F51">
            <v>5.9400000000000001E-2</v>
          </cell>
          <cell r="H51">
            <v>0.51700000000000002</v>
          </cell>
          <cell r="K51" t="str">
            <v>по Минстату за январь-март 1997</v>
          </cell>
          <cell r="L51">
            <v>0.47799999999999998</v>
          </cell>
          <cell r="M51">
            <v>0.1017</v>
          </cell>
          <cell r="N51">
            <v>5.9400000000000001E-2</v>
          </cell>
          <cell r="O51">
            <v>0.51700000000000002</v>
          </cell>
        </row>
        <row r="52">
          <cell r="H52">
            <v>0.58599999999999997</v>
          </cell>
          <cell r="O52">
            <v>0.58599999999999997</v>
          </cell>
        </row>
        <row r="53">
          <cell r="C53" t="str">
            <v>с пропорционально</v>
          </cell>
          <cell r="K53" t="str">
            <v>с пропорционально</v>
          </cell>
        </row>
        <row r="54">
          <cell r="C54" t="str">
            <v>распределенными</v>
          </cell>
          <cell r="D54">
            <v>0.74792677202315749</v>
          </cell>
          <cell r="E54">
            <v>0.1591300265999061</v>
          </cell>
          <cell r="F54">
            <v>9.2943201376936319E-2</v>
          </cell>
          <cell r="H54">
            <v>0.99999999999999989</v>
          </cell>
          <cell r="K54" t="str">
            <v>распределенными</v>
          </cell>
          <cell r="L54">
            <v>0.47799999999999998</v>
          </cell>
          <cell r="M54">
            <v>0.1017</v>
          </cell>
          <cell r="N54">
            <v>0.42030000000000001</v>
          </cell>
          <cell r="O54">
            <v>1</v>
          </cell>
        </row>
        <row r="55">
          <cell r="C55" t="str">
            <v>остатками</v>
          </cell>
          <cell r="K55" t="str">
            <v>остатками</v>
          </cell>
        </row>
        <row r="57">
          <cell r="A57" t="str">
            <v>Веса стран в товарообороте</v>
          </cell>
          <cell r="I57" t="str">
            <v>Веса стран в товарообороте</v>
          </cell>
        </row>
        <row r="58">
          <cell r="D58" t="str">
            <v>Россия</v>
          </cell>
          <cell r="E58" t="str">
            <v>Украина</v>
          </cell>
          <cell r="F58" t="str">
            <v>Германия</v>
          </cell>
          <cell r="G58" t="str">
            <v>Польша</v>
          </cell>
          <cell r="L58" t="str">
            <v>Россия</v>
          </cell>
          <cell r="M58" t="str">
            <v>Украина</v>
          </cell>
          <cell r="N58" t="str">
            <v>Германия</v>
          </cell>
        </row>
        <row r="60">
          <cell r="C60" t="str">
            <v>по Минстату за январь-март 1997</v>
          </cell>
          <cell r="D60">
            <v>0.47799999999999998</v>
          </cell>
          <cell r="E60">
            <v>0.1017</v>
          </cell>
          <cell r="F60">
            <v>5.9400000000000001E-2</v>
          </cell>
          <cell r="H60">
            <v>0.51700000000000002</v>
          </cell>
          <cell r="K60" t="str">
            <v>по Минстату за январь-март 1997</v>
          </cell>
          <cell r="L60">
            <v>0.47799999999999998</v>
          </cell>
          <cell r="M60">
            <v>0.1017</v>
          </cell>
          <cell r="N60">
            <v>5.9400000000000001E-2</v>
          </cell>
          <cell r="O60">
            <v>0.51700000000000002</v>
          </cell>
        </row>
        <row r="61">
          <cell r="H61">
            <v>0.58599999999999997</v>
          </cell>
          <cell r="O61">
            <v>0.58599999999999997</v>
          </cell>
        </row>
        <row r="62">
          <cell r="C62" t="str">
            <v>с пропорционально</v>
          </cell>
          <cell r="K62" t="str">
            <v>с пропорционально</v>
          </cell>
        </row>
        <row r="63">
          <cell r="C63" t="str">
            <v>распределенными</v>
          </cell>
          <cell r="D63">
            <v>0.74792677202315749</v>
          </cell>
          <cell r="E63">
            <v>0.1591300265999061</v>
          </cell>
          <cell r="F63">
            <v>9.2943201376936319E-2</v>
          </cell>
          <cell r="H63">
            <v>0.99999999999999989</v>
          </cell>
          <cell r="K63" t="str">
            <v>распределенными</v>
          </cell>
          <cell r="L63">
            <v>0.47799999999999998</v>
          </cell>
          <cell r="M63">
            <v>0.1017</v>
          </cell>
          <cell r="N63">
            <v>0.42030000000000001</v>
          </cell>
          <cell r="O63">
            <v>1</v>
          </cell>
        </row>
        <row r="64">
          <cell r="C64" t="str">
            <v>остатками</v>
          </cell>
          <cell r="K64" t="str">
            <v>остатками</v>
          </cell>
        </row>
        <row r="66">
          <cell r="A66" t="str">
            <v>Веса стран в товарообороте</v>
          </cell>
          <cell r="I66" t="str">
            <v>Веса стран в товарообороте</v>
          </cell>
        </row>
        <row r="67">
          <cell r="D67" t="str">
            <v>Россия</v>
          </cell>
          <cell r="E67" t="str">
            <v>Украина</v>
          </cell>
          <cell r="F67" t="str">
            <v>Германия</v>
          </cell>
          <cell r="G67" t="str">
            <v>Польша</v>
          </cell>
          <cell r="L67" t="str">
            <v>Россия</v>
          </cell>
          <cell r="M67" t="str">
            <v>Украина</v>
          </cell>
          <cell r="N67" t="str">
            <v>Германия</v>
          </cell>
        </row>
        <row r="69">
          <cell r="C69" t="str">
            <v>по Минстату за январь-июнь 1997</v>
          </cell>
          <cell r="D69">
            <v>0.57150000000000001</v>
          </cell>
          <cell r="E69">
            <v>0.1055</v>
          </cell>
          <cell r="F69">
            <v>6.0100000000000001E-2</v>
          </cell>
          <cell r="K69" t="str">
            <v>по Минстату за январь-июнь 1997</v>
          </cell>
          <cell r="L69">
            <v>0.57150000000000001</v>
          </cell>
          <cell r="M69">
            <v>0.1055</v>
          </cell>
          <cell r="N69">
            <v>6.0100000000000001E-2</v>
          </cell>
        </row>
        <row r="71">
          <cell r="C71" t="str">
            <v>с пропорционально</v>
          </cell>
          <cell r="K71" t="str">
            <v>с пропорционально</v>
          </cell>
        </row>
        <row r="72">
          <cell r="C72" t="str">
            <v>распределенными</v>
          </cell>
          <cell r="D72">
            <v>0.77533577533577525</v>
          </cell>
          <cell r="E72">
            <v>0.14312847646180976</v>
          </cell>
          <cell r="F72">
            <v>8.1535748202414854E-2</v>
          </cell>
          <cell r="H72">
            <v>0.99999999999999978</v>
          </cell>
          <cell r="K72" t="str">
            <v>распределенными</v>
          </cell>
          <cell r="L72">
            <v>0.57150000000000001</v>
          </cell>
          <cell r="M72">
            <v>0.1055</v>
          </cell>
          <cell r="N72">
            <v>0.32300000000000001</v>
          </cell>
          <cell r="O72">
            <v>1</v>
          </cell>
        </row>
        <row r="73">
          <cell r="C73" t="str">
            <v>остатками</v>
          </cell>
          <cell r="K73" t="str">
            <v>остатками</v>
          </cell>
        </row>
        <row r="76">
          <cell r="D76" t="str">
            <v>Россия</v>
          </cell>
          <cell r="E76" t="str">
            <v>Украина</v>
          </cell>
          <cell r="F76" t="str">
            <v>Германия</v>
          </cell>
          <cell r="G76" t="str">
            <v>Польша</v>
          </cell>
          <cell r="L76" t="str">
            <v>Россия</v>
          </cell>
          <cell r="M76" t="str">
            <v>Украина</v>
          </cell>
          <cell r="N76" t="str">
            <v>Германия</v>
          </cell>
        </row>
        <row r="78">
          <cell r="C78" t="str">
            <v>по Минстату за январь-сентябрь 1997</v>
          </cell>
          <cell r="D78">
            <v>0.57620000000000005</v>
          </cell>
          <cell r="E78">
            <v>9.3799999999999994E-2</v>
          </cell>
          <cell r="F78">
            <v>5.6099999999999997E-2</v>
          </cell>
          <cell r="K78" t="str">
            <v>по Минстату за январь-сентябрь 1997</v>
          </cell>
          <cell r="L78">
            <v>0.57620000000000005</v>
          </cell>
          <cell r="M78">
            <v>9.3799999999999994E-2</v>
          </cell>
          <cell r="N78">
            <v>5.6099999999999997E-2</v>
          </cell>
        </row>
        <row r="80">
          <cell r="C80" t="str">
            <v>с пропорционально</v>
          </cell>
          <cell r="K80" t="str">
            <v>с пропорционально</v>
          </cell>
        </row>
        <row r="81">
          <cell r="C81" t="str">
            <v>распределенными</v>
          </cell>
          <cell r="D81">
            <v>0.79355460680347056</v>
          </cell>
          <cell r="E81">
            <v>0.12918330808428588</v>
          </cell>
          <cell r="F81">
            <v>7.7262085112243487E-2</v>
          </cell>
          <cell r="H81">
            <v>1</v>
          </cell>
          <cell r="K81" t="str">
            <v>распределенными</v>
          </cell>
          <cell r="L81">
            <v>0.57620000000000005</v>
          </cell>
          <cell r="M81">
            <v>9.3799999999999994E-2</v>
          </cell>
          <cell r="N81">
            <v>0.32999999999999996</v>
          </cell>
          <cell r="O81">
            <v>1</v>
          </cell>
          <cell r="P81" t="str">
            <v>Предположения о 1998</v>
          </cell>
        </row>
        <row r="82">
          <cell r="C82" t="str">
            <v>остатками</v>
          </cell>
          <cell r="K82" t="str">
            <v>остатками</v>
          </cell>
        </row>
        <row r="83">
          <cell r="P83" t="str">
            <v>Инфляция</v>
          </cell>
        </row>
      </sheetData>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23"/>
  <sheetViews>
    <sheetView topLeftCell="A4" zoomScaleNormal="100" workbookViewId="0">
      <selection activeCell="F15" sqref="F15"/>
    </sheetView>
  </sheetViews>
  <sheetFormatPr defaultRowHeight="15.6"/>
  <cols>
    <col min="1" max="1" width="40.5546875" style="1" customWidth="1"/>
    <col min="2" max="2" width="15.5546875" style="1" customWidth="1"/>
    <col min="3" max="3" width="13.33203125" style="1" customWidth="1"/>
    <col min="4" max="4" width="15.109375" style="1" customWidth="1"/>
    <col min="5" max="5" width="15.6640625" style="1" customWidth="1"/>
    <col min="6" max="6" width="21.5546875" style="1" customWidth="1"/>
    <col min="7" max="7" width="22.33203125" style="1" customWidth="1"/>
    <col min="8" max="256" width="9.109375" style="1"/>
    <col min="257" max="257" width="44.109375" style="1" customWidth="1"/>
    <col min="258" max="258" width="12.44140625" style="1" customWidth="1"/>
    <col min="259" max="259" width="11.33203125" style="1" customWidth="1"/>
    <col min="260" max="260" width="13" style="1" customWidth="1"/>
    <col min="261" max="261" width="14.6640625" style="1" customWidth="1"/>
    <col min="262" max="262" width="17" style="1" customWidth="1"/>
    <col min="263" max="263" width="16" style="1" customWidth="1"/>
    <col min="264" max="512" width="9.109375" style="1"/>
    <col min="513" max="513" width="44.109375" style="1" customWidth="1"/>
    <col min="514" max="514" width="12.44140625" style="1" customWidth="1"/>
    <col min="515" max="515" width="11.33203125" style="1" customWidth="1"/>
    <col min="516" max="516" width="13" style="1" customWidth="1"/>
    <col min="517" max="517" width="14.6640625" style="1" customWidth="1"/>
    <col min="518" max="518" width="17" style="1" customWidth="1"/>
    <col min="519" max="519" width="16" style="1" customWidth="1"/>
    <col min="520" max="768" width="9.109375" style="1"/>
    <col min="769" max="769" width="44.109375" style="1" customWidth="1"/>
    <col min="770" max="770" width="12.44140625" style="1" customWidth="1"/>
    <col min="771" max="771" width="11.33203125" style="1" customWidth="1"/>
    <col min="772" max="772" width="13" style="1" customWidth="1"/>
    <col min="773" max="773" width="14.6640625" style="1" customWidth="1"/>
    <col min="774" max="774" width="17" style="1" customWidth="1"/>
    <col min="775" max="775" width="16" style="1" customWidth="1"/>
    <col min="776" max="1024" width="9.109375" style="1"/>
    <col min="1025" max="1025" width="44.109375" style="1" customWidth="1"/>
    <col min="1026" max="1026" width="12.44140625" style="1" customWidth="1"/>
    <col min="1027" max="1027" width="11.33203125" style="1" customWidth="1"/>
    <col min="1028" max="1028" width="13" style="1" customWidth="1"/>
    <col min="1029" max="1029" width="14.6640625" style="1" customWidth="1"/>
    <col min="1030" max="1030" width="17" style="1" customWidth="1"/>
    <col min="1031" max="1031" width="16" style="1" customWidth="1"/>
    <col min="1032" max="1280" width="9.109375" style="1"/>
    <col min="1281" max="1281" width="44.109375" style="1" customWidth="1"/>
    <col min="1282" max="1282" width="12.44140625" style="1" customWidth="1"/>
    <col min="1283" max="1283" width="11.33203125" style="1" customWidth="1"/>
    <col min="1284" max="1284" width="13" style="1" customWidth="1"/>
    <col min="1285" max="1285" width="14.6640625" style="1" customWidth="1"/>
    <col min="1286" max="1286" width="17" style="1" customWidth="1"/>
    <col min="1287" max="1287" width="16" style="1" customWidth="1"/>
    <col min="1288" max="1536" width="9.109375" style="1"/>
    <col min="1537" max="1537" width="44.109375" style="1" customWidth="1"/>
    <col min="1538" max="1538" width="12.44140625" style="1" customWidth="1"/>
    <col min="1539" max="1539" width="11.33203125" style="1" customWidth="1"/>
    <col min="1540" max="1540" width="13" style="1" customWidth="1"/>
    <col min="1541" max="1541" width="14.6640625" style="1" customWidth="1"/>
    <col min="1542" max="1542" width="17" style="1" customWidth="1"/>
    <col min="1543" max="1543" width="16" style="1" customWidth="1"/>
    <col min="1544" max="1792" width="9.109375" style="1"/>
    <col min="1793" max="1793" width="44.109375" style="1" customWidth="1"/>
    <col min="1794" max="1794" width="12.44140625" style="1" customWidth="1"/>
    <col min="1795" max="1795" width="11.33203125" style="1" customWidth="1"/>
    <col min="1796" max="1796" width="13" style="1" customWidth="1"/>
    <col min="1797" max="1797" width="14.6640625" style="1" customWidth="1"/>
    <col min="1798" max="1798" width="17" style="1" customWidth="1"/>
    <col min="1799" max="1799" width="16" style="1" customWidth="1"/>
    <col min="1800" max="2048" width="9.109375" style="1"/>
    <col min="2049" max="2049" width="44.109375" style="1" customWidth="1"/>
    <col min="2050" max="2050" width="12.44140625" style="1" customWidth="1"/>
    <col min="2051" max="2051" width="11.33203125" style="1" customWidth="1"/>
    <col min="2052" max="2052" width="13" style="1" customWidth="1"/>
    <col min="2053" max="2053" width="14.6640625" style="1" customWidth="1"/>
    <col min="2054" max="2054" width="17" style="1" customWidth="1"/>
    <col min="2055" max="2055" width="16" style="1" customWidth="1"/>
    <col min="2056" max="2304" width="9.109375" style="1"/>
    <col min="2305" max="2305" width="44.109375" style="1" customWidth="1"/>
    <col min="2306" max="2306" width="12.44140625" style="1" customWidth="1"/>
    <col min="2307" max="2307" width="11.33203125" style="1" customWidth="1"/>
    <col min="2308" max="2308" width="13" style="1" customWidth="1"/>
    <col min="2309" max="2309" width="14.6640625" style="1" customWidth="1"/>
    <col min="2310" max="2310" width="17" style="1" customWidth="1"/>
    <col min="2311" max="2311" width="16" style="1" customWidth="1"/>
    <col min="2312" max="2560" width="9.109375" style="1"/>
    <col min="2561" max="2561" width="44.109375" style="1" customWidth="1"/>
    <col min="2562" max="2562" width="12.44140625" style="1" customWidth="1"/>
    <col min="2563" max="2563" width="11.33203125" style="1" customWidth="1"/>
    <col min="2564" max="2564" width="13" style="1" customWidth="1"/>
    <col min="2565" max="2565" width="14.6640625" style="1" customWidth="1"/>
    <col min="2566" max="2566" width="17" style="1" customWidth="1"/>
    <col min="2567" max="2567" width="16" style="1" customWidth="1"/>
    <col min="2568" max="2816" width="9.109375" style="1"/>
    <col min="2817" max="2817" width="44.109375" style="1" customWidth="1"/>
    <col min="2818" max="2818" width="12.44140625" style="1" customWidth="1"/>
    <col min="2819" max="2819" width="11.33203125" style="1" customWidth="1"/>
    <col min="2820" max="2820" width="13" style="1" customWidth="1"/>
    <col min="2821" max="2821" width="14.6640625" style="1" customWidth="1"/>
    <col min="2822" max="2822" width="17" style="1" customWidth="1"/>
    <col min="2823" max="2823" width="16" style="1" customWidth="1"/>
    <col min="2824" max="3072" width="9.109375" style="1"/>
    <col min="3073" max="3073" width="44.109375" style="1" customWidth="1"/>
    <col min="3074" max="3074" width="12.44140625" style="1" customWidth="1"/>
    <col min="3075" max="3075" width="11.33203125" style="1" customWidth="1"/>
    <col min="3076" max="3076" width="13" style="1" customWidth="1"/>
    <col min="3077" max="3077" width="14.6640625" style="1" customWidth="1"/>
    <col min="3078" max="3078" width="17" style="1" customWidth="1"/>
    <col min="3079" max="3079" width="16" style="1" customWidth="1"/>
    <col min="3080" max="3328" width="9.109375" style="1"/>
    <col min="3329" max="3329" width="44.109375" style="1" customWidth="1"/>
    <col min="3330" max="3330" width="12.44140625" style="1" customWidth="1"/>
    <col min="3331" max="3331" width="11.33203125" style="1" customWidth="1"/>
    <col min="3332" max="3332" width="13" style="1" customWidth="1"/>
    <col min="3333" max="3333" width="14.6640625" style="1" customWidth="1"/>
    <col min="3334" max="3334" width="17" style="1" customWidth="1"/>
    <col min="3335" max="3335" width="16" style="1" customWidth="1"/>
    <col min="3336" max="3584" width="9.109375" style="1"/>
    <col min="3585" max="3585" width="44.109375" style="1" customWidth="1"/>
    <col min="3586" max="3586" width="12.44140625" style="1" customWidth="1"/>
    <col min="3587" max="3587" width="11.33203125" style="1" customWidth="1"/>
    <col min="3588" max="3588" width="13" style="1" customWidth="1"/>
    <col min="3589" max="3589" width="14.6640625" style="1" customWidth="1"/>
    <col min="3590" max="3590" width="17" style="1" customWidth="1"/>
    <col min="3591" max="3591" width="16" style="1" customWidth="1"/>
    <col min="3592" max="3840" width="9.109375" style="1"/>
    <col min="3841" max="3841" width="44.109375" style="1" customWidth="1"/>
    <col min="3842" max="3842" width="12.44140625" style="1" customWidth="1"/>
    <col min="3843" max="3843" width="11.33203125" style="1" customWidth="1"/>
    <col min="3844" max="3844" width="13" style="1" customWidth="1"/>
    <col min="3845" max="3845" width="14.6640625" style="1" customWidth="1"/>
    <col min="3846" max="3846" width="17" style="1" customWidth="1"/>
    <col min="3847" max="3847" width="16" style="1" customWidth="1"/>
    <col min="3848" max="4096" width="9.109375" style="1"/>
    <col min="4097" max="4097" width="44.109375" style="1" customWidth="1"/>
    <col min="4098" max="4098" width="12.44140625" style="1" customWidth="1"/>
    <col min="4099" max="4099" width="11.33203125" style="1" customWidth="1"/>
    <col min="4100" max="4100" width="13" style="1" customWidth="1"/>
    <col min="4101" max="4101" width="14.6640625" style="1" customWidth="1"/>
    <col min="4102" max="4102" width="17" style="1" customWidth="1"/>
    <col min="4103" max="4103" width="16" style="1" customWidth="1"/>
    <col min="4104" max="4352" width="9.109375" style="1"/>
    <col min="4353" max="4353" width="44.109375" style="1" customWidth="1"/>
    <col min="4354" max="4354" width="12.44140625" style="1" customWidth="1"/>
    <col min="4355" max="4355" width="11.33203125" style="1" customWidth="1"/>
    <col min="4356" max="4356" width="13" style="1" customWidth="1"/>
    <col min="4357" max="4357" width="14.6640625" style="1" customWidth="1"/>
    <col min="4358" max="4358" width="17" style="1" customWidth="1"/>
    <col min="4359" max="4359" width="16" style="1" customWidth="1"/>
    <col min="4360" max="4608" width="9.109375" style="1"/>
    <col min="4609" max="4609" width="44.109375" style="1" customWidth="1"/>
    <col min="4610" max="4610" width="12.44140625" style="1" customWidth="1"/>
    <col min="4611" max="4611" width="11.33203125" style="1" customWidth="1"/>
    <col min="4612" max="4612" width="13" style="1" customWidth="1"/>
    <col min="4613" max="4613" width="14.6640625" style="1" customWidth="1"/>
    <col min="4614" max="4614" width="17" style="1" customWidth="1"/>
    <col min="4615" max="4615" width="16" style="1" customWidth="1"/>
    <col min="4616" max="4864" width="9.109375" style="1"/>
    <col min="4865" max="4865" width="44.109375" style="1" customWidth="1"/>
    <col min="4866" max="4866" width="12.44140625" style="1" customWidth="1"/>
    <col min="4867" max="4867" width="11.33203125" style="1" customWidth="1"/>
    <col min="4868" max="4868" width="13" style="1" customWidth="1"/>
    <col min="4869" max="4869" width="14.6640625" style="1" customWidth="1"/>
    <col min="4870" max="4870" width="17" style="1" customWidth="1"/>
    <col min="4871" max="4871" width="16" style="1" customWidth="1"/>
    <col min="4872" max="5120" width="9.109375" style="1"/>
    <col min="5121" max="5121" width="44.109375" style="1" customWidth="1"/>
    <col min="5122" max="5122" width="12.44140625" style="1" customWidth="1"/>
    <col min="5123" max="5123" width="11.33203125" style="1" customWidth="1"/>
    <col min="5124" max="5124" width="13" style="1" customWidth="1"/>
    <col min="5125" max="5125" width="14.6640625" style="1" customWidth="1"/>
    <col min="5126" max="5126" width="17" style="1" customWidth="1"/>
    <col min="5127" max="5127" width="16" style="1" customWidth="1"/>
    <col min="5128" max="5376" width="9.109375" style="1"/>
    <col min="5377" max="5377" width="44.109375" style="1" customWidth="1"/>
    <col min="5378" max="5378" width="12.44140625" style="1" customWidth="1"/>
    <col min="5379" max="5379" width="11.33203125" style="1" customWidth="1"/>
    <col min="5380" max="5380" width="13" style="1" customWidth="1"/>
    <col min="5381" max="5381" width="14.6640625" style="1" customWidth="1"/>
    <col min="5382" max="5382" width="17" style="1" customWidth="1"/>
    <col min="5383" max="5383" width="16" style="1" customWidth="1"/>
    <col min="5384" max="5632" width="9.109375" style="1"/>
    <col min="5633" max="5633" width="44.109375" style="1" customWidth="1"/>
    <col min="5634" max="5634" width="12.44140625" style="1" customWidth="1"/>
    <col min="5635" max="5635" width="11.33203125" style="1" customWidth="1"/>
    <col min="5636" max="5636" width="13" style="1" customWidth="1"/>
    <col min="5637" max="5637" width="14.6640625" style="1" customWidth="1"/>
    <col min="5638" max="5638" width="17" style="1" customWidth="1"/>
    <col min="5639" max="5639" width="16" style="1" customWidth="1"/>
    <col min="5640" max="5888" width="9.109375" style="1"/>
    <col min="5889" max="5889" width="44.109375" style="1" customWidth="1"/>
    <col min="5890" max="5890" width="12.44140625" style="1" customWidth="1"/>
    <col min="5891" max="5891" width="11.33203125" style="1" customWidth="1"/>
    <col min="5892" max="5892" width="13" style="1" customWidth="1"/>
    <col min="5893" max="5893" width="14.6640625" style="1" customWidth="1"/>
    <col min="5894" max="5894" width="17" style="1" customWidth="1"/>
    <col min="5895" max="5895" width="16" style="1" customWidth="1"/>
    <col min="5896" max="6144" width="9.109375" style="1"/>
    <col min="6145" max="6145" width="44.109375" style="1" customWidth="1"/>
    <col min="6146" max="6146" width="12.44140625" style="1" customWidth="1"/>
    <col min="6147" max="6147" width="11.33203125" style="1" customWidth="1"/>
    <col min="6148" max="6148" width="13" style="1" customWidth="1"/>
    <col min="6149" max="6149" width="14.6640625" style="1" customWidth="1"/>
    <col min="6150" max="6150" width="17" style="1" customWidth="1"/>
    <col min="6151" max="6151" width="16" style="1" customWidth="1"/>
    <col min="6152" max="6400" width="9.109375" style="1"/>
    <col min="6401" max="6401" width="44.109375" style="1" customWidth="1"/>
    <col min="6402" max="6402" width="12.44140625" style="1" customWidth="1"/>
    <col min="6403" max="6403" width="11.33203125" style="1" customWidth="1"/>
    <col min="6404" max="6404" width="13" style="1" customWidth="1"/>
    <col min="6405" max="6405" width="14.6640625" style="1" customWidth="1"/>
    <col min="6406" max="6406" width="17" style="1" customWidth="1"/>
    <col min="6407" max="6407" width="16" style="1" customWidth="1"/>
    <col min="6408" max="6656" width="9.109375" style="1"/>
    <col min="6657" max="6657" width="44.109375" style="1" customWidth="1"/>
    <col min="6658" max="6658" width="12.44140625" style="1" customWidth="1"/>
    <col min="6659" max="6659" width="11.33203125" style="1" customWidth="1"/>
    <col min="6660" max="6660" width="13" style="1" customWidth="1"/>
    <col min="6661" max="6661" width="14.6640625" style="1" customWidth="1"/>
    <col min="6662" max="6662" width="17" style="1" customWidth="1"/>
    <col min="6663" max="6663" width="16" style="1" customWidth="1"/>
    <col min="6664" max="6912" width="9.109375" style="1"/>
    <col min="6913" max="6913" width="44.109375" style="1" customWidth="1"/>
    <col min="6914" max="6914" width="12.44140625" style="1" customWidth="1"/>
    <col min="6915" max="6915" width="11.33203125" style="1" customWidth="1"/>
    <col min="6916" max="6916" width="13" style="1" customWidth="1"/>
    <col min="6917" max="6917" width="14.6640625" style="1" customWidth="1"/>
    <col min="6918" max="6918" width="17" style="1" customWidth="1"/>
    <col min="6919" max="6919" width="16" style="1" customWidth="1"/>
    <col min="6920" max="7168" width="9.109375" style="1"/>
    <col min="7169" max="7169" width="44.109375" style="1" customWidth="1"/>
    <col min="7170" max="7170" width="12.44140625" style="1" customWidth="1"/>
    <col min="7171" max="7171" width="11.33203125" style="1" customWidth="1"/>
    <col min="7172" max="7172" width="13" style="1" customWidth="1"/>
    <col min="7173" max="7173" width="14.6640625" style="1" customWidth="1"/>
    <col min="7174" max="7174" width="17" style="1" customWidth="1"/>
    <col min="7175" max="7175" width="16" style="1" customWidth="1"/>
    <col min="7176" max="7424" width="9.109375" style="1"/>
    <col min="7425" max="7425" width="44.109375" style="1" customWidth="1"/>
    <col min="7426" max="7426" width="12.44140625" style="1" customWidth="1"/>
    <col min="7427" max="7427" width="11.33203125" style="1" customWidth="1"/>
    <col min="7428" max="7428" width="13" style="1" customWidth="1"/>
    <col min="7429" max="7429" width="14.6640625" style="1" customWidth="1"/>
    <col min="7430" max="7430" width="17" style="1" customWidth="1"/>
    <col min="7431" max="7431" width="16" style="1" customWidth="1"/>
    <col min="7432" max="7680" width="9.109375" style="1"/>
    <col min="7681" max="7681" width="44.109375" style="1" customWidth="1"/>
    <col min="7682" max="7682" width="12.44140625" style="1" customWidth="1"/>
    <col min="7683" max="7683" width="11.33203125" style="1" customWidth="1"/>
    <col min="7684" max="7684" width="13" style="1" customWidth="1"/>
    <col min="7685" max="7685" width="14.6640625" style="1" customWidth="1"/>
    <col min="7686" max="7686" width="17" style="1" customWidth="1"/>
    <col min="7687" max="7687" width="16" style="1" customWidth="1"/>
    <col min="7688" max="7936" width="9.109375" style="1"/>
    <col min="7937" max="7937" width="44.109375" style="1" customWidth="1"/>
    <col min="7938" max="7938" width="12.44140625" style="1" customWidth="1"/>
    <col min="7939" max="7939" width="11.33203125" style="1" customWidth="1"/>
    <col min="7940" max="7940" width="13" style="1" customWidth="1"/>
    <col min="7941" max="7941" width="14.6640625" style="1" customWidth="1"/>
    <col min="7942" max="7942" width="17" style="1" customWidth="1"/>
    <col min="7943" max="7943" width="16" style="1" customWidth="1"/>
    <col min="7944" max="8192" width="9.109375" style="1"/>
    <col min="8193" max="8193" width="44.109375" style="1" customWidth="1"/>
    <col min="8194" max="8194" width="12.44140625" style="1" customWidth="1"/>
    <col min="8195" max="8195" width="11.33203125" style="1" customWidth="1"/>
    <col min="8196" max="8196" width="13" style="1" customWidth="1"/>
    <col min="8197" max="8197" width="14.6640625" style="1" customWidth="1"/>
    <col min="8198" max="8198" width="17" style="1" customWidth="1"/>
    <col min="8199" max="8199" width="16" style="1" customWidth="1"/>
    <col min="8200" max="8448" width="9.109375" style="1"/>
    <col min="8449" max="8449" width="44.109375" style="1" customWidth="1"/>
    <col min="8450" max="8450" width="12.44140625" style="1" customWidth="1"/>
    <col min="8451" max="8451" width="11.33203125" style="1" customWidth="1"/>
    <col min="8452" max="8452" width="13" style="1" customWidth="1"/>
    <col min="8453" max="8453" width="14.6640625" style="1" customWidth="1"/>
    <col min="8454" max="8454" width="17" style="1" customWidth="1"/>
    <col min="8455" max="8455" width="16" style="1" customWidth="1"/>
    <col min="8456" max="8704" width="9.109375" style="1"/>
    <col min="8705" max="8705" width="44.109375" style="1" customWidth="1"/>
    <col min="8706" max="8706" width="12.44140625" style="1" customWidth="1"/>
    <col min="8707" max="8707" width="11.33203125" style="1" customWidth="1"/>
    <col min="8708" max="8708" width="13" style="1" customWidth="1"/>
    <col min="8709" max="8709" width="14.6640625" style="1" customWidth="1"/>
    <col min="8710" max="8710" width="17" style="1" customWidth="1"/>
    <col min="8711" max="8711" width="16" style="1" customWidth="1"/>
    <col min="8712" max="8960" width="9.109375" style="1"/>
    <col min="8961" max="8961" width="44.109375" style="1" customWidth="1"/>
    <col min="8962" max="8962" width="12.44140625" style="1" customWidth="1"/>
    <col min="8963" max="8963" width="11.33203125" style="1" customWidth="1"/>
    <col min="8964" max="8964" width="13" style="1" customWidth="1"/>
    <col min="8965" max="8965" width="14.6640625" style="1" customWidth="1"/>
    <col min="8966" max="8966" width="17" style="1" customWidth="1"/>
    <col min="8967" max="8967" width="16" style="1" customWidth="1"/>
    <col min="8968" max="9216" width="9.109375" style="1"/>
    <col min="9217" max="9217" width="44.109375" style="1" customWidth="1"/>
    <col min="9218" max="9218" width="12.44140625" style="1" customWidth="1"/>
    <col min="9219" max="9219" width="11.33203125" style="1" customWidth="1"/>
    <col min="9220" max="9220" width="13" style="1" customWidth="1"/>
    <col min="9221" max="9221" width="14.6640625" style="1" customWidth="1"/>
    <col min="9222" max="9222" width="17" style="1" customWidth="1"/>
    <col min="9223" max="9223" width="16" style="1" customWidth="1"/>
    <col min="9224" max="9472" width="9.109375" style="1"/>
    <col min="9473" max="9473" width="44.109375" style="1" customWidth="1"/>
    <col min="9474" max="9474" width="12.44140625" style="1" customWidth="1"/>
    <col min="9475" max="9475" width="11.33203125" style="1" customWidth="1"/>
    <col min="9476" max="9476" width="13" style="1" customWidth="1"/>
    <col min="9477" max="9477" width="14.6640625" style="1" customWidth="1"/>
    <col min="9478" max="9478" width="17" style="1" customWidth="1"/>
    <col min="9479" max="9479" width="16" style="1" customWidth="1"/>
    <col min="9480" max="9728" width="9.109375" style="1"/>
    <col min="9729" max="9729" width="44.109375" style="1" customWidth="1"/>
    <col min="9730" max="9730" width="12.44140625" style="1" customWidth="1"/>
    <col min="9731" max="9731" width="11.33203125" style="1" customWidth="1"/>
    <col min="9732" max="9732" width="13" style="1" customWidth="1"/>
    <col min="9733" max="9733" width="14.6640625" style="1" customWidth="1"/>
    <col min="9734" max="9734" width="17" style="1" customWidth="1"/>
    <col min="9735" max="9735" width="16" style="1" customWidth="1"/>
    <col min="9736" max="9984" width="9.109375" style="1"/>
    <col min="9985" max="9985" width="44.109375" style="1" customWidth="1"/>
    <col min="9986" max="9986" width="12.44140625" style="1" customWidth="1"/>
    <col min="9987" max="9987" width="11.33203125" style="1" customWidth="1"/>
    <col min="9988" max="9988" width="13" style="1" customWidth="1"/>
    <col min="9989" max="9989" width="14.6640625" style="1" customWidth="1"/>
    <col min="9990" max="9990" width="17" style="1" customWidth="1"/>
    <col min="9991" max="9991" width="16" style="1" customWidth="1"/>
    <col min="9992" max="10240" width="9.109375" style="1"/>
    <col min="10241" max="10241" width="44.109375" style="1" customWidth="1"/>
    <col min="10242" max="10242" width="12.44140625" style="1" customWidth="1"/>
    <col min="10243" max="10243" width="11.33203125" style="1" customWidth="1"/>
    <col min="10244" max="10244" width="13" style="1" customWidth="1"/>
    <col min="10245" max="10245" width="14.6640625" style="1" customWidth="1"/>
    <col min="10246" max="10246" width="17" style="1" customWidth="1"/>
    <col min="10247" max="10247" width="16" style="1" customWidth="1"/>
    <col min="10248" max="10496" width="9.109375" style="1"/>
    <col min="10497" max="10497" width="44.109375" style="1" customWidth="1"/>
    <col min="10498" max="10498" width="12.44140625" style="1" customWidth="1"/>
    <col min="10499" max="10499" width="11.33203125" style="1" customWidth="1"/>
    <col min="10500" max="10500" width="13" style="1" customWidth="1"/>
    <col min="10501" max="10501" width="14.6640625" style="1" customWidth="1"/>
    <col min="10502" max="10502" width="17" style="1" customWidth="1"/>
    <col min="10503" max="10503" width="16" style="1" customWidth="1"/>
    <col min="10504" max="10752" width="9.109375" style="1"/>
    <col min="10753" max="10753" width="44.109375" style="1" customWidth="1"/>
    <col min="10754" max="10754" width="12.44140625" style="1" customWidth="1"/>
    <col min="10755" max="10755" width="11.33203125" style="1" customWidth="1"/>
    <col min="10756" max="10756" width="13" style="1" customWidth="1"/>
    <col min="10757" max="10757" width="14.6640625" style="1" customWidth="1"/>
    <col min="10758" max="10758" width="17" style="1" customWidth="1"/>
    <col min="10759" max="10759" width="16" style="1" customWidth="1"/>
    <col min="10760" max="11008" width="9.109375" style="1"/>
    <col min="11009" max="11009" width="44.109375" style="1" customWidth="1"/>
    <col min="11010" max="11010" width="12.44140625" style="1" customWidth="1"/>
    <col min="11011" max="11011" width="11.33203125" style="1" customWidth="1"/>
    <col min="11012" max="11012" width="13" style="1" customWidth="1"/>
    <col min="11013" max="11013" width="14.6640625" style="1" customWidth="1"/>
    <col min="11014" max="11014" width="17" style="1" customWidth="1"/>
    <col min="11015" max="11015" width="16" style="1" customWidth="1"/>
    <col min="11016" max="11264" width="9.109375" style="1"/>
    <col min="11265" max="11265" width="44.109375" style="1" customWidth="1"/>
    <col min="11266" max="11266" width="12.44140625" style="1" customWidth="1"/>
    <col min="11267" max="11267" width="11.33203125" style="1" customWidth="1"/>
    <col min="11268" max="11268" width="13" style="1" customWidth="1"/>
    <col min="11269" max="11269" width="14.6640625" style="1" customWidth="1"/>
    <col min="11270" max="11270" width="17" style="1" customWidth="1"/>
    <col min="11271" max="11271" width="16" style="1" customWidth="1"/>
    <col min="11272" max="11520" width="9.109375" style="1"/>
    <col min="11521" max="11521" width="44.109375" style="1" customWidth="1"/>
    <col min="11522" max="11522" width="12.44140625" style="1" customWidth="1"/>
    <col min="11523" max="11523" width="11.33203125" style="1" customWidth="1"/>
    <col min="11524" max="11524" width="13" style="1" customWidth="1"/>
    <col min="11525" max="11525" width="14.6640625" style="1" customWidth="1"/>
    <col min="11526" max="11526" width="17" style="1" customWidth="1"/>
    <col min="11527" max="11527" width="16" style="1" customWidth="1"/>
    <col min="11528" max="11776" width="9.109375" style="1"/>
    <col min="11777" max="11777" width="44.109375" style="1" customWidth="1"/>
    <col min="11778" max="11778" width="12.44140625" style="1" customWidth="1"/>
    <col min="11779" max="11779" width="11.33203125" style="1" customWidth="1"/>
    <col min="11780" max="11780" width="13" style="1" customWidth="1"/>
    <col min="11781" max="11781" width="14.6640625" style="1" customWidth="1"/>
    <col min="11782" max="11782" width="17" style="1" customWidth="1"/>
    <col min="11783" max="11783" width="16" style="1" customWidth="1"/>
    <col min="11784" max="12032" width="9.109375" style="1"/>
    <col min="12033" max="12033" width="44.109375" style="1" customWidth="1"/>
    <col min="12034" max="12034" width="12.44140625" style="1" customWidth="1"/>
    <col min="12035" max="12035" width="11.33203125" style="1" customWidth="1"/>
    <col min="12036" max="12036" width="13" style="1" customWidth="1"/>
    <col min="12037" max="12037" width="14.6640625" style="1" customWidth="1"/>
    <col min="12038" max="12038" width="17" style="1" customWidth="1"/>
    <col min="12039" max="12039" width="16" style="1" customWidth="1"/>
    <col min="12040" max="12288" width="9.109375" style="1"/>
    <col min="12289" max="12289" width="44.109375" style="1" customWidth="1"/>
    <col min="12290" max="12290" width="12.44140625" style="1" customWidth="1"/>
    <col min="12291" max="12291" width="11.33203125" style="1" customWidth="1"/>
    <col min="12292" max="12292" width="13" style="1" customWidth="1"/>
    <col min="12293" max="12293" width="14.6640625" style="1" customWidth="1"/>
    <col min="12294" max="12294" width="17" style="1" customWidth="1"/>
    <col min="12295" max="12295" width="16" style="1" customWidth="1"/>
    <col min="12296" max="12544" width="9.109375" style="1"/>
    <col min="12545" max="12545" width="44.109375" style="1" customWidth="1"/>
    <col min="12546" max="12546" width="12.44140625" style="1" customWidth="1"/>
    <col min="12547" max="12547" width="11.33203125" style="1" customWidth="1"/>
    <col min="12548" max="12548" width="13" style="1" customWidth="1"/>
    <col min="12549" max="12549" width="14.6640625" style="1" customWidth="1"/>
    <col min="12550" max="12550" width="17" style="1" customWidth="1"/>
    <col min="12551" max="12551" width="16" style="1" customWidth="1"/>
    <col min="12552" max="12800" width="9.109375" style="1"/>
    <col min="12801" max="12801" width="44.109375" style="1" customWidth="1"/>
    <col min="12802" max="12802" width="12.44140625" style="1" customWidth="1"/>
    <col min="12803" max="12803" width="11.33203125" style="1" customWidth="1"/>
    <col min="12804" max="12804" width="13" style="1" customWidth="1"/>
    <col min="12805" max="12805" width="14.6640625" style="1" customWidth="1"/>
    <col min="12806" max="12806" width="17" style="1" customWidth="1"/>
    <col min="12807" max="12807" width="16" style="1" customWidth="1"/>
    <col min="12808" max="13056" width="9.109375" style="1"/>
    <col min="13057" max="13057" width="44.109375" style="1" customWidth="1"/>
    <col min="13058" max="13058" width="12.44140625" style="1" customWidth="1"/>
    <col min="13059" max="13059" width="11.33203125" style="1" customWidth="1"/>
    <col min="13060" max="13060" width="13" style="1" customWidth="1"/>
    <col min="13061" max="13061" width="14.6640625" style="1" customWidth="1"/>
    <col min="13062" max="13062" width="17" style="1" customWidth="1"/>
    <col min="13063" max="13063" width="16" style="1" customWidth="1"/>
    <col min="13064" max="13312" width="9.109375" style="1"/>
    <col min="13313" max="13313" width="44.109375" style="1" customWidth="1"/>
    <col min="13314" max="13314" width="12.44140625" style="1" customWidth="1"/>
    <col min="13315" max="13315" width="11.33203125" style="1" customWidth="1"/>
    <col min="13316" max="13316" width="13" style="1" customWidth="1"/>
    <col min="13317" max="13317" width="14.6640625" style="1" customWidth="1"/>
    <col min="13318" max="13318" width="17" style="1" customWidth="1"/>
    <col min="13319" max="13319" width="16" style="1" customWidth="1"/>
    <col min="13320" max="13568" width="9.109375" style="1"/>
    <col min="13569" max="13569" width="44.109375" style="1" customWidth="1"/>
    <col min="13570" max="13570" width="12.44140625" style="1" customWidth="1"/>
    <col min="13571" max="13571" width="11.33203125" style="1" customWidth="1"/>
    <col min="13572" max="13572" width="13" style="1" customWidth="1"/>
    <col min="13573" max="13573" width="14.6640625" style="1" customWidth="1"/>
    <col min="13574" max="13574" width="17" style="1" customWidth="1"/>
    <col min="13575" max="13575" width="16" style="1" customWidth="1"/>
    <col min="13576" max="13824" width="9.109375" style="1"/>
    <col min="13825" max="13825" width="44.109375" style="1" customWidth="1"/>
    <col min="13826" max="13826" width="12.44140625" style="1" customWidth="1"/>
    <col min="13827" max="13827" width="11.33203125" style="1" customWidth="1"/>
    <col min="13828" max="13828" width="13" style="1" customWidth="1"/>
    <col min="13829" max="13829" width="14.6640625" style="1" customWidth="1"/>
    <col min="13830" max="13830" width="17" style="1" customWidth="1"/>
    <col min="13831" max="13831" width="16" style="1" customWidth="1"/>
    <col min="13832" max="14080" width="9.109375" style="1"/>
    <col min="14081" max="14081" width="44.109375" style="1" customWidth="1"/>
    <col min="14082" max="14082" width="12.44140625" style="1" customWidth="1"/>
    <col min="14083" max="14083" width="11.33203125" style="1" customWidth="1"/>
    <col min="14084" max="14084" width="13" style="1" customWidth="1"/>
    <col min="14085" max="14085" width="14.6640625" style="1" customWidth="1"/>
    <col min="14086" max="14086" width="17" style="1" customWidth="1"/>
    <col min="14087" max="14087" width="16" style="1" customWidth="1"/>
    <col min="14088" max="14336" width="9.109375" style="1"/>
    <col min="14337" max="14337" width="44.109375" style="1" customWidth="1"/>
    <col min="14338" max="14338" width="12.44140625" style="1" customWidth="1"/>
    <col min="14339" max="14339" width="11.33203125" style="1" customWidth="1"/>
    <col min="14340" max="14340" width="13" style="1" customWidth="1"/>
    <col min="14341" max="14341" width="14.6640625" style="1" customWidth="1"/>
    <col min="14342" max="14342" width="17" style="1" customWidth="1"/>
    <col min="14343" max="14343" width="16" style="1" customWidth="1"/>
    <col min="14344" max="14592" width="9.109375" style="1"/>
    <col min="14593" max="14593" width="44.109375" style="1" customWidth="1"/>
    <col min="14594" max="14594" width="12.44140625" style="1" customWidth="1"/>
    <col min="14595" max="14595" width="11.33203125" style="1" customWidth="1"/>
    <col min="14596" max="14596" width="13" style="1" customWidth="1"/>
    <col min="14597" max="14597" width="14.6640625" style="1" customWidth="1"/>
    <col min="14598" max="14598" width="17" style="1" customWidth="1"/>
    <col min="14599" max="14599" width="16" style="1" customWidth="1"/>
    <col min="14600" max="14848" width="9.109375" style="1"/>
    <col min="14849" max="14849" width="44.109375" style="1" customWidth="1"/>
    <col min="14850" max="14850" width="12.44140625" style="1" customWidth="1"/>
    <col min="14851" max="14851" width="11.33203125" style="1" customWidth="1"/>
    <col min="14852" max="14852" width="13" style="1" customWidth="1"/>
    <col min="14853" max="14853" width="14.6640625" style="1" customWidth="1"/>
    <col min="14854" max="14854" width="17" style="1" customWidth="1"/>
    <col min="14855" max="14855" width="16" style="1" customWidth="1"/>
    <col min="14856" max="15104" width="9.109375" style="1"/>
    <col min="15105" max="15105" width="44.109375" style="1" customWidth="1"/>
    <col min="15106" max="15106" width="12.44140625" style="1" customWidth="1"/>
    <col min="15107" max="15107" width="11.33203125" style="1" customWidth="1"/>
    <col min="15108" max="15108" width="13" style="1" customWidth="1"/>
    <col min="15109" max="15109" width="14.6640625" style="1" customWidth="1"/>
    <col min="15110" max="15110" width="17" style="1" customWidth="1"/>
    <col min="15111" max="15111" width="16" style="1" customWidth="1"/>
    <col min="15112" max="15360" width="9.109375" style="1"/>
    <col min="15361" max="15361" width="44.109375" style="1" customWidth="1"/>
    <col min="15362" max="15362" width="12.44140625" style="1" customWidth="1"/>
    <col min="15363" max="15363" width="11.33203125" style="1" customWidth="1"/>
    <col min="15364" max="15364" width="13" style="1" customWidth="1"/>
    <col min="15365" max="15365" width="14.6640625" style="1" customWidth="1"/>
    <col min="15366" max="15366" width="17" style="1" customWidth="1"/>
    <col min="15367" max="15367" width="16" style="1" customWidth="1"/>
    <col min="15368" max="15616" width="9.109375" style="1"/>
    <col min="15617" max="15617" width="44.109375" style="1" customWidth="1"/>
    <col min="15618" max="15618" width="12.44140625" style="1" customWidth="1"/>
    <col min="15619" max="15619" width="11.33203125" style="1" customWidth="1"/>
    <col min="15620" max="15620" width="13" style="1" customWidth="1"/>
    <col min="15621" max="15621" width="14.6640625" style="1" customWidth="1"/>
    <col min="15622" max="15622" width="17" style="1" customWidth="1"/>
    <col min="15623" max="15623" width="16" style="1" customWidth="1"/>
    <col min="15624" max="15872" width="9.109375" style="1"/>
    <col min="15873" max="15873" width="44.109375" style="1" customWidth="1"/>
    <col min="15874" max="15874" width="12.44140625" style="1" customWidth="1"/>
    <col min="15875" max="15875" width="11.33203125" style="1" customWidth="1"/>
    <col min="15876" max="15876" width="13" style="1" customWidth="1"/>
    <col min="15877" max="15877" width="14.6640625" style="1" customWidth="1"/>
    <col min="15878" max="15878" width="17" style="1" customWidth="1"/>
    <col min="15879" max="15879" width="16" style="1" customWidth="1"/>
    <col min="15880" max="16128" width="9.109375" style="1"/>
    <col min="16129" max="16129" width="44.109375" style="1" customWidth="1"/>
    <col min="16130" max="16130" width="12.44140625" style="1" customWidth="1"/>
    <col min="16131" max="16131" width="11.33203125" style="1" customWidth="1"/>
    <col min="16132" max="16132" width="13" style="1" customWidth="1"/>
    <col min="16133" max="16133" width="14.6640625" style="1" customWidth="1"/>
    <col min="16134" max="16134" width="17" style="1" customWidth="1"/>
    <col min="16135" max="16135" width="16" style="1" customWidth="1"/>
    <col min="16136" max="16384" width="9.109375" style="1"/>
  </cols>
  <sheetData>
    <row r="1" spans="1:7" ht="37.5" customHeight="1">
      <c r="F1" s="655" t="s">
        <v>90</v>
      </c>
      <c r="G1" s="655"/>
    </row>
    <row r="2" spans="1:7" ht="16.2">
      <c r="A2" s="656" t="s">
        <v>32</v>
      </c>
      <c r="B2" s="657"/>
      <c r="C2" s="657"/>
      <c r="D2" s="657"/>
      <c r="E2" s="657"/>
      <c r="F2" s="657"/>
      <c r="G2" s="657"/>
    </row>
    <row r="3" spans="1:7" ht="16.2">
      <c r="A3" s="67"/>
      <c r="B3" s="67"/>
      <c r="C3" s="67"/>
      <c r="D3" s="67"/>
      <c r="E3" s="67"/>
      <c r="F3" s="67"/>
      <c r="G3" s="68"/>
    </row>
    <row r="4" spans="1:7" ht="16.2">
      <c r="A4" s="656" t="s">
        <v>260</v>
      </c>
      <c r="B4" s="656"/>
      <c r="C4" s="656"/>
      <c r="D4" s="656"/>
      <c r="E4" s="656"/>
      <c r="F4" s="656"/>
      <c r="G4" s="656"/>
    </row>
    <row r="5" spans="1:7" ht="21" customHeight="1">
      <c r="A5" s="656" t="s">
        <v>362</v>
      </c>
      <c r="B5" s="656"/>
      <c r="C5" s="656"/>
      <c r="D5" s="656"/>
      <c r="E5" s="656"/>
      <c r="F5" s="656"/>
      <c r="G5" s="656"/>
    </row>
    <row r="6" spans="1:7" ht="16.2" thickBot="1">
      <c r="A6" s="3"/>
      <c r="B6" s="3"/>
      <c r="C6" s="3"/>
      <c r="D6" s="4"/>
      <c r="E6" s="4"/>
      <c r="F6" s="4"/>
      <c r="G6" s="3"/>
    </row>
    <row r="7" spans="1:7" ht="16.2" thickBot="1">
      <c r="A7" s="27"/>
      <c r="B7" s="55" t="s">
        <v>33</v>
      </c>
      <c r="C7" s="55"/>
      <c r="D7" s="658" t="s">
        <v>14</v>
      </c>
      <c r="E7" s="659"/>
      <c r="F7" s="56" t="s">
        <v>230</v>
      </c>
      <c r="G7" s="55" t="s">
        <v>34</v>
      </c>
    </row>
    <row r="8" spans="1:7">
      <c r="A8" s="28" t="s">
        <v>35</v>
      </c>
      <c r="B8" s="57" t="s">
        <v>36</v>
      </c>
      <c r="C8" s="57" t="s">
        <v>33</v>
      </c>
      <c r="D8" s="55" t="s">
        <v>37</v>
      </c>
      <c r="E8" s="55" t="s">
        <v>38</v>
      </c>
      <c r="F8" s="58" t="s">
        <v>231</v>
      </c>
      <c r="G8" s="57" t="s">
        <v>233</v>
      </c>
    </row>
    <row r="9" spans="1:7">
      <c r="A9" s="28"/>
      <c r="B9" s="57" t="s">
        <v>39</v>
      </c>
      <c r="C9" s="57" t="s">
        <v>40</v>
      </c>
      <c r="D9" s="57" t="s">
        <v>41</v>
      </c>
      <c r="E9" s="57" t="s">
        <v>42</v>
      </c>
      <c r="F9" s="59" t="s">
        <v>233</v>
      </c>
      <c r="G9" s="57"/>
    </row>
    <row r="10" spans="1:7" ht="16.2" thickBot="1">
      <c r="A10" s="29"/>
      <c r="B10" s="60" t="s">
        <v>43</v>
      </c>
      <c r="C10" s="60"/>
      <c r="D10" s="60" t="s">
        <v>40</v>
      </c>
      <c r="E10" s="60" t="s">
        <v>44</v>
      </c>
      <c r="F10" s="61" t="s">
        <v>45</v>
      </c>
      <c r="G10" s="60" t="s">
        <v>45</v>
      </c>
    </row>
    <row r="11" spans="1:7" ht="30" customHeight="1">
      <c r="A11" s="50" t="s">
        <v>46</v>
      </c>
      <c r="B11" s="5"/>
      <c r="C11" s="6"/>
      <c r="D11" s="7"/>
      <c r="E11" s="5"/>
      <c r="F11" s="8"/>
      <c r="G11" s="9"/>
    </row>
    <row r="12" spans="1:7" ht="30" customHeight="1">
      <c r="A12" s="51" t="s">
        <v>47</v>
      </c>
      <c r="B12" s="10"/>
      <c r="C12" s="11"/>
      <c r="D12" s="12"/>
      <c r="E12" s="10"/>
      <c r="F12" s="13"/>
      <c r="G12" s="14"/>
    </row>
    <row r="13" spans="1:7" ht="30" customHeight="1">
      <c r="A13" s="52" t="s">
        <v>48</v>
      </c>
      <c r="B13" s="10">
        <v>1</v>
      </c>
      <c r="C13" s="11">
        <v>1</v>
      </c>
      <c r="D13" s="12">
        <v>1</v>
      </c>
      <c r="E13" s="10">
        <v>1</v>
      </c>
      <c r="F13" s="13">
        <f>F17-F16</f>
        <v>21017436.170000002</v>
      </c>
      <c r="G13" s="14">
        <f>G17-G16</f>
        <v>13214946</v>
      </c>
    </row>
    <row r="14" spans="1:7" ht="30" customHeight="1">
      <c r="A14" s="51" t="s">
        <v>49</v>
      </c>
      <c r="B14" s="10"/>
      <c r="C14" s="11"/>
      <c r="D14" s="12"/>
      <c r="E14" s="10"/>
      <c r="F14" s="13"/>
      <c r="G14" s="14"/>
    </row>
    <row r="15" spans="1:7" ht="30" customHeight="1">
      <c r="A15" s="51" t="s">
        <v>50</v>
      </c>
      <c r="B15" s="10"/>
      <c r="C15" s="11"/>
      <c r="D15" s="12"/>
      <c r="E15" s="10"/>
      <c r="F15" s="13"/>
      <c r="G15" s="14"/>
    </row>
    <row r="16" spans="1:7" ht="35.25" customHeight="1" thickBot="1">
      <c r="A16" s="53" t="s">
        <v>51</v>
      </c>
      <c r="B16" s="15">
        <v>5</v>
      </c>
      <c r="C16" s="16">
        <v>5</v>
      </c>
      <c r="D16" s="17">
        <v>5</v>
      </c>
      <c r="E16" s="15">
        <v>0</v>
      </c>
      <c r="F16" s="18">
        <v>280268.93</v>
      </c>
      <c r="G16" s="19">
        <v>18164</v>
      </c>
    </row>
    <row r="17" spans="1:7" ht="30.75" customHeight="1" thickBot="1">
      <c r="A17" s="54" t="s">
        <v>52</v>
      </c>
      <c r="B17" s="20">
        <f>SUM(B11:B16)</f>
        <v>6</v>
      </c>
      <c r="C17" s="20">
        <f t="shared" ref="C17:E17" si="0">SUM(C11:C16)</f>
        <v>6</v>
      </c>
      <c r="D17" s="20">
        <f t="shared" si="0"/>
        <v>6</v>
      </c>
      <c r="E17" s="20">
        <f t="shared" si="0"/>
        <v>1</v>
      </c>
      <c r="F17" s="21">
        <v>21297705.100000001</v>
      </c>
      <c r="G17" s="22">
        <v>13233110</v>
      </c>
    </row>
    <row r="19" spans="1:7">
      <c r="F19" s="23"/>
      <c r="G19" s="23"/>
    </row>
    <row r="20" spans="1:7">
      <c r="A20" s="1" t="s">
        <v>301</v>
      </c>
      <c r="G20" s="1" t="s">
        <v>306</v>
      </c>
    </row>
    <row r="21" spans="1:7" ht="16.5" customHeight="1"/>
    <row r="22" spans="1:7">
      <c r="B22" s="24"/>
      <c r="C22" s="24"/>
      <c r="D22" s="24"/>
      <c r="E22" s="24"/>
      <c r="F22" s="24"/>
    </row>
    <row r="23" spans="1:7">
      <c r="A23" s="250" t="s">
        <v>307</v>
      </c>
    </row>
  </sheetData>
  <mergeCells count="5">
    <mergeCell ref="F1:G1"/>
    <mergeCell ref="A2:G2"/>
    <mergeCell ref="A4:G4"/>
    <mergeCell ref="A5:G5"/>
    <mergeCell ref="D7:E7"/>
  </mergeCells>
  <printOptions horizontalCentered="1"/>
  <pageMargins left="0" right="0" top="0.59055118110236227" bottom="0.39370078740157483"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X69"/>
  <sheetViews>
    <sheetView zoomScaleNormal="100" workbookViewId="0">
      <pane xSplit="3" ySplit="6" topLeftCell="D33" activePane="bottomRight" state="frozen"/>
      <selection pane="topRight" activeCell="D1" sqref="D1"/>
      <selection pane="bottomLeft" activeCell="A7" sqref="A7"/>
      <selection pane="bottomRight" activeCell="C46" sqref="C46"/>
    </sheetView>
  </sheetViews>
  <sheetFormatPr defaultRowHeight="13.8"/>
  <cols>
    <col min="1" max="1" width="9.88671875" style="70" customWidth="1"/>
    <col min="2" max="2" width="16" style="70" customWidth="1"/>
    <col min="3" max="3" width="36.109375" style="69" customWidth="1"/>
    <col min="4" max="4" width="16.109375" style="69" customWidth="1"/>
    <col min="5" max="5" width="15.44140625" style="69" customWidth="1"/>
    <col min="6" max="6" width="13.6640625" style="71" customWidth="1"/>
    <col min="7" max="8" width="10.33203125" style="70" customWidth="1"/>
    <col min="9" max="13" width="10.33203125" style="72" customWidth="1"/>
    <col min="14" max="14" width="12.33203125" style="72" customWidth="1"/>
    <col min="15" max="17" width="8.88671875" style="72" customWidth="1"/>
    <col min="18" max="258" width="9.109375" style="70"/>
    <col min="259" max="259" width="7.6640625" style="70" customWidth="1"/>
    <col min="260" max="260" width="21" style="70" customWidth="1"/>
    <col min="261" max="261" width="39" style="70" customWidth="1"/>
    <col min="262" max="262" width="18.109375" style="70" customWidth="1"/>
    <col min="263" max="269" width="10.33203125" style="70" customWidth="1"/>
    <col min="270" max="270" width="12.33203125" style="70" customWidth="1"/>
    <col min="271" max="273" width="8.88671875" style="70" customWidth="1"/>
    <col min="274" max="514" width="9.109375" style="70"/>
    <col min="515" max="515" width="7.6640625" style="70" customWidth="1"/>
    <col min="516" max="516" width="21" style="70" customWidth="1"/>
    <col min="517" max="517" width="39" style="70" customWidth="1"/>
    <col min="518" max="518" width="18.109375" style="70" customWidth="1"/>
    <col min="519" max="525" width="10.33203125" style="70" customWidth="1"/>
    <col min="526" max="526" width="12.33203125" style="70" customWidth="1"/>
    <col min="527" max="529" width="8.88671875" style="70" customWidth="1"/>
    <col min="530" max="770" width="9.109375" style="70"/>
    <col min="771" max="771" width="7.6640625" style="70" customWidth="1"/>
    <col min="772" max="772" width="21" style="70" customWidth="1"/>
    <col min="773" max="773" width="39" style="70" customWidth="1"/>
    <col min="774" max="774" width="18.109375" style="70" customWidth="1"/>
    <col min="775" max="781" width="10.33203125" style="70" customWidth="1"/>
    <col min="782" max="782" width="12.33203125" style="70" customWidth="1"/>
    <col min="783" max="785" width="8.88671875" style="70" customWidth="1"/>
    <col min="786" max="1026" width="9.109375" style="70"/>
    <col min="1027" max="1027" width="7.6640625" style="70" customWidth="1"/>
    <col min="1028" max="1028" width="21" style="70" customWidth="1"/>
    <col min="1029" max="1029" width="39" style="70" customWidth="1"/>
    <col min="1030" max="1030" width="18.109375" style="70" customWidth="1"/>
    <col min="1031" max="1037" width="10.33203125" style="70" customWidth="1"/>
    <col min="1038" max="1038" width="12.33203125" style="70" customWidth="1"/>
    <col min="1039" max="1041" width="8.88671875" style="70" customWidth="1"/>
    <col min="1042" max="1282" width="9.109375" style="70"/>
    <col min="1283" max="1283" width="7.6640625" style="70" customWidth="1"/>
    <col min="1284" max="1284" width="21" style="70" customWidth="1"/>
    <col min="1285" max="1285" width="39" style="70" customWidth="1"/>
    <col min="1286" max="1286" width="18.109375" style="70" customWidth="1"/>
    <col min="1287" max="1293" width="10.33203125" style="70" customWidth="1"/>
    <col min="1294" max="1294" width="12.33203125" style="70" customWidth="1"/>
    <col min="1295" max="1297" width="8.88671875" style="70" customWidth="1"/>
    <col min="1298" max="1538" width="9.109375" style="70"/>
    <col min="1539" max="1539" width="7.6640625" style="70" customWidth="1"/>
    <col min="1540" max="1540" width="21" style="70" customWidth="1"/>
    <col min="1541" max="1541" width="39" style="70" customWidth="1"/>
    <col min="1542" max="1542" width="18.109375" style="70" customWidth="1"/>
    <col min="1543" max="1549" width="10.33203125" style="70" customWidth="1"/>
    <col min="1550" max="1550" width="12.33203125" style="70" customWidth="1"/>
    <col min="1551" max="1553" width="8.88671875" style="70" customWidth="1"/>
    <col min="1554" max="1794" width="9.109375" style="70"/>
    <col min="1795" max="1795" width="7.6640625" style="70" customWidth="1"/>
    <col min="1796" max="1796" width="21" style="70" customWidth="1"/>
    <col min="1797" max="1797" width="39" style="70" customWidth="1"/>
    <col min="1798" max="1798" width="18.109375" style="70" customWidth="1"/>
    <col min="1799" max="1805" width="10.33203125" style="70" customWidth="1"/>
    <col min="1806" max="1806" width="12.33203125" style="70" customWidth="1"/>
    <col min="1807" max="1809" width="8.88671875" style="70" customWidth="1"/>
    <col min="1810" max="2050" width="9.109375" style="70"/>
    <col min="2051" max="2051" width="7.6640625" style="70" customWidth="1"/>
    <col min="2052" max="2052" width="21" style="70" customWidth="1"/>
    <col min="2053" max="2053" width="39" style="70" customWidth="1"/>
    <col min="2054" max="2054" width="18.109375" style="70" customWidth="1"/>
    <col min="2055" max="2061" width="10.33203125" style="70" customWidth="1"/>
    <col min="2062" max="2062" width="12.33203125" style="70" customWidth="1"/>
    <col min="2063" max="2065" width="8.88671875" style="70" customWidth="1"/>
    <col min="2066" max="2306" width="9.109375" style="70"/>
    <col min="2307" max="2307" width="7.6640625" style="70" customWidth="1"/>
    <col min="2308" max="2308" width="21" style="70" customWidth="1"/>
    <col min="2309" max="2309" width="39" style="70" customWidth="1"/>
    <col min="2310" max="2310" width="18.109375" style="70" customWidth="1"/>
    <col min="2311" max="2317" width="10.33203125" style="70" customWidth="1"/>
    <col min="2318" max="2318" width="12.33203125" style="70" customWidth="1"/>
    <col min="2319" max="2321" width="8.88671875" style="70" customWidth="1"/>
    <col min="2322" max="2562" width="9.109375" style="70"/>
    <col min="2563" max="2563" width="7.6640625" style="70" customWidth="1"/>
    <col min="2564" max="2564" width="21" style="70" customWidth="1"/>
    <col min="2565" max="2565" width="39" style="70" customWidth="1"/>
    <col min="2566" max="2566" width="18.109375" style="70" customWidth="1"/>
    <col min="2567" max="2573" width="10.33203125" style="70" customWidth="1"/>
    <col min="2574" max="2574" width="12.33203125" style="70" customWidth="1"/>
    <col min="2575" max="2577" width="8.88671875" style="70" customWidth="1"/>
    <col min="2578" max="2818" width="9.109375" style="70"/>
    <col min="2819" max="2819" width="7.6640625" style="70" customWidth="1"/>
    <col min="2820" max="2820" width="21" style="70" customWidth="1"/>
    <col min="2821" max="2821" width="39" style="70" customWidth="1"/>
    <col min="2822" max="2822" width="18.109375" style="70" customWidth="1"/>
    <col min="2823" max="2829" width="10.33203125" style="70" customWidth="1"/>
    <col min="2830" max="2830" width="12.33203125" style="70" customWidth="1"/>
    <col min="2831" max="2833" width="8.88671875" style="70" customWidth="1"/>
    <col min="2834" max="3074" width="9.109375" style="70"/>
    <col min="3075" max="3075" width="7.6640625" style="70" customWidth="1"/>
    <col min="3076" max="3076" width="21" style="70" customWidth="1"/>
    <col min="3077" max="3077" width="39" style="70" customWidth="1"/>
    <col min="3078" max="3078" width="18.109375" style="70" customWidth="1"/>
    <col min="3079" max="3085" width="10.33203125" style="70" customWidth="1"/>
    <col min="3086" max="3086" width="12.33203125" style="70" customWidth="1"/>
    <col min="3087" max="3089" width="8.88671875" style="70" customWidth="1"/>
    <col min="3090" max="3330" width="9.109375" style="70"/>
    <col min="3331" max="3331" width="7.6640625" style="70" customWidth="1"/>
    <col min="3332" max="3332" width="21" style="70" customWidth="1"/>
    <col min="3333" max="3333" width="39" style="70" customWidth="1"/>
    <col min="3334" max="3334" width="18.109375" style="70" customWidth="1"/>
    <col min="3335" max="3341" width="10.33203125" style="70" customWidth="1"/>
    <col min="3342" max="3342" width="12.33203125" style="70" customWidth="1"/>
    <col min="3343" max="3345" width="8.88671875" style="70" customWidth="1"/>
    <col min="3346" max="3586" width="9.109375" style="70"/>
    <col min="3587" max="3587" width="7.6640625" style="70" customWidth="1"/>
    <col min="3588" max="3588" width="21" style="70" customWidth="1"/>
    <col min="3589" max="3589" width="39" style="70" customWidth="1"/>
    <col min="3590" max="3590" width="18.109375" style="70" customWidth="1"/>
    <col min="3591" max="3597" width="10.33203125" style="70" customWidth="1"/>
    <col min="3598" max="3598" width="12.33203125" style="70" customWidth="1"/>
    <col min="3599" max="3601" width="8.88671875" style="70" customWidth="1"/>
    <col min="3602" max="3842" width="9.109375" style="70"/>
    <col min="3843" max="3843" width="7.6640625" style="70" customWidth="1"/>
    <col min="3844" max="3844" width="21" style="70" customWidth="1"/>
    <col min="3845" max="3845" width="39" style="70" customWidth="1"/>
    <col min="3846" max="3846" width="18.109375" style="70" customWidth="1"/>
    <col min="3847" max="3853" width="10.33203125" style="70" customWidth="1"/>
    <col min="3854" max="3854" width="12.33203125" style="70" customWidth="1"/>
    <col min="3855" max="3857" width="8.88671875" style="70" customWidth="1"/>
    <col min="3858" max="4098" width="9.109375" style="70"/>
    <col min="4099" max="4099" width="7.6640625" style="70" customWidth="1"/>
    <col min="4100" max="4100" width="21" style="70" customWidth="1"/>
    <col min="4101" max="4101" width="39" style="70" customWidth="1"/>
    <col min="4102" max="4102" width="18.109375" style="70" customWidth="1"/>
    <col min="4103" max="4109" width="10.33203125" style="70" customWidth="1"/>
    <col min="4110" max="4110" width="12.33203125" style="70" customWidth="1"/>
    <col min="4111" max="4113" width="8.88671875" style="70" customWidth="1"/>
    <col min="4114" max="4354" width="9.109375" style="70"/>
    <col min="4355" max="4355" width="7.6640625" style="70" customWidth="1"/>
    <col min="4356" max="4356" width="21" style="70" customWidth="1"/>
    <col min="4357" max="4357" width="39" style="70" customWidth="1"/>
    <col min="4358" max="4358" width="18.109375" style="70" customWidth="1"/>
    <col min="4359" max="4365" width="10.33203125" style="70" customWidth="1"/>
    <col min="4366" max="4366" width="12.33203125" style="70" customWidth="1"/>
    <col min="4367" max="4369" width="8.88671875" style="70" customWidth="1"/>
    <col min="4370" max="4610" width="9.109375" style="70"/>
    <col min="4611" max="4611" width="7.6640625" style="70" customWidth="1"/>
    <col min="4612" max="4612" width="21" style="70" customWidth="1"/>
    <col min="4613" max="4613" width="39" style="70" customWidth="1"/>
    <col min="4614" max="4614" width="18.109375" style="70" customWidth="1"/>
    <col min="4615" max="4621" width="10.33203125" style="70" customWidth="1"/>
    <col min="4622" max="4622" width="12.33203125" style="70" customWidth="1"/>
    <col min="4623" max="4625" width="8.88671875" style="70" customWidth="1"/>
    <col min="4626" max="4866" width="9.109375" style="70"/>
    <col min="4867" max="4867" width="7.6640625" style="70" customWidth="1"/>
    <col min="4868" max="4868" width="21" style="70" customWidth="1"/>
    <col min="4869" max="4869" width="39" style="70" customWidth="1"/>
    <col min="4870" max="4870" width="18.109375" style="70" customWidth="1"/>
    <col min="4871" max="4877" width="10.33203125" style="70" customWidth="1"/>
    <col min="4878" max="4878" width="12.33203125" style="70" customWidth="1"/>
    <col min="4879" max="4881" width="8.88671875" style="70" customWidth="1"/>
    <col min="4882" max="5122" width="9.109375" style="70"/>
    <col min="5123" max="5123" width="7.6640625" style="70" customWidth="1"/>
    <col min="5124" max="5124" width="21" style="70" customWidth="1"/>
    <col min="5125" max="5125" width="39" style="70" customWidth="1"/>
    <col min="5126" max="5126" width="18.109375" style="70" customWidth="1"/>
    <col min="5127" max="5133" width="10.33203125" style="70" customWidth="1"/>
    <col min="5134" max="5134" width="12.33203125" style="70" customWidth="1"/>
    <col min="5135" max="5137" width="8.88671875" style="70" customWidth="1"/>
    <col min="5138" max="5378" width="9.109375" style="70"/>
    <col min="5379" max="5379" width="7.6640625" style="70" customWidth="1"/>
    <col min="5380" max="5380" width="21" style="70" customWidth="1"/>
    <col min="5381" max="5381" width="39" style="70" customWidth="1"/>
    <col min="5382" max="5382" width="18.109375" style="70" customWidth="1"/>
    <col min="5383" max="5389" width="10.33203125" style="70" customWidth="1"/>
    <col min="5390" max="5390" width="12.33203125" style="70" customWidth="1"/>
    <col min="5391" max="5393" width="8.88671875" style="70" customWidth="1"/>
    <col min="5394" max="5634" width="9.109375" style="70"/>
    <col min="5635" max="5635" width="7.6640625" style="70" customWidth="1"/>
    <col min="5636" max="5636" width="21" style="70" customWidth="1"/>
    <col min="5637" max="5637" width="39" style="70" customWidth="1"/>
    <col min="5638" max="5638" width="18.109375" style="70" customWidth="1"/>
    <col min="5639" max="5645" width="10.33203125" style="70" customWidth="1"/>
    <col min="5646" max="5646" width="12.33203125" style="70" customWidth="1"/>
    <col min="5647" max="5649" width="8.88671875" style="70" customWidth="1"/>
    <col min="5650" max="5890" width="9.109375" style="70"/>
    <col min="5891" max="5891" width="7.6640625" style="70" customWidth="1"/>
    <col min="5892" max="5892" width="21" style="70" customWidth="1"/>
    <col min="5893" max="5893" width="39" style="70" customWidth="1"/>
    <col min="5894" max="5894" width="18.109375" style="70" customWidth="1"/>
    <col min="5895" max="5901" width="10.33203125" style="70" customWidth="1"/>
    <col min="5902" max="5902" width="12.33203125" style="70" customWidth="1"/>
    <col min="5903" max="5905" width="8.88671875" style="70" customWidth="1"/>
    <col min="5906" max="6146" width="9.109375" style="70"/>
    <col min="6147" max="6147" width="7.6640625" style="70" customWidth="1"/>
    <col min="6148" max="6148" width="21" style="70" customWidth="1"/>
    <col min="6149" max="6149" width="39" style="70" customWidth="1"/>
    <col min="6150" max="6150" width="18.109375" style="70" customWidth="1"/>
    <col min="6151" max="6157" width="10.33203125" style="70" customWidth="1"/>
    <col min="6158" max="6158" width="12.33203125" style="70" customWidth="1"/>
    <col min="6159" max="6161" width="8.88671875" style="70" customWidth="1"/>
    <col min="6162" max="6402" width="9.109375" style="70"/>
    <col min="6403" max="6403" width="7.6640625" style="70" customWidth="1"/>
    <col min="6404" max="6404" width="21" style="70" customWidth="1"/>
    <col min="6405" max="6405" width="39" style="70" customWidth="1"/>
    <col min="6406" max="6406" width="18.109375" style="70" customWidth="1"/>
    <col min="6407" max="6413" width="10.33203125" style="70" customWidth="1"/>
    <col min="6414" max="6414" width="12.33203125" style="70" customWidth="1"/>
    <col min="6415" max="6417" width="8.88671875" style="70" customWidth="1"/>
    <col min="6418" max="6658" width="9.109375" style="70"/>
    <col min="6659" max="6659" width="7.6640625" style="70" customWidth="1"/>
    <col min="6660" max="6660" width="21" style="70" customWidth="1"/>
    <col min="6661" max="6661" width="39" style="70" customWidth="1"/>
    <col min="6662" max="6662" width="18.109375" style="70" customWidth="1"/>
    <col min="6663" max="6669" width="10.33203125" style="70" customWidth="1"/>
    <col min="6670" max="6670" width="12.33203125" style="70" customWidth="1"/>
    <col min="6671" max="6673" width="8.88671875" style="70" customWidth="1"/>
    <col min="6674" max="6914" width="9.109375" style="70"/>
    <col min="6915" max="6915" width="7.6640625" style="70" customWidth="1"/>
    <col min="6916" max="6916" width="21" style="70" customWidth="1"/>
    <col min="6917" max="6917" width="39" style="70" customWidth="1"/>
    <col min="6918" max="6918" width="18.109375" style="70" customWidth="1"/>
    <col min="6919" max="6925" width="10.33203125" style="70" customWidth="1"/>
    <col min="6926" max="6926" width="12.33203125" style="70" customWidth="1"/>
    <col min="6927" max="6929" width="8.88671875" style="70" customWidth="1"/>
    <col min="6930" max="7170" width="9.109375" style="70"/>
    <col min="7171" max="7171" width="7.6640625" style="70" customWidth="1"/>
    <col min="7172" max="7172" width="21" style="70" customWidth="1"/>
    <col min="7173" max="7173" width="39" style="70" customWidth="1"/>
    <col min="7174" max="7174" width="18.109375" style="70" customWidth="1"/>
    <col min="7175" max="7181" width="10.33203125" style="70" customWidth="1"/>
    <col min="7182" max="7182" width="12.33203125" style="70" customWidth="1"/>
    <col min="7183" max="7185" width="8.88671875" style="70" customWidth="1"/>
    <col min="7186" max="7426" width="9.109375" style="70"/>
    <col min="7427" max="7427" width="7.6640625" style="70" customWidth="1"/>
    <col min="7428" max="7428" width="21" style="70" customWidth="1"/>
    <col min="7429" max="7429" width="39" style="70" customWidth="1"/>
    <col min="7430" max="7430" width="18.109375" style="70" customWidth="1"/>
    <col min="7431" max="7437" width="10.33203125" style="70" customWidth="1"/>
    <col min="7438" max="7438" width="12.33203125" style="70" customWidth="1"/>
    <col min="7439" max="7441" width="8.88671875" style="70" customWidth="1"/>
    <col min="7442" max="7682" width="9.109375" style="70"/>
    <col min="7683" max="7683" width="7.6640625" style="70" customWidth="1"/>
    <col min="7684" max="7684" width="21" style="70" customWidth="1"/>
    <col min="7685" max="7685" width="39" style="70" customWidth="1"/>
    <col min="7686" max="7686" width="18.109375" style="70" customWidth="1"/>
    <col min="7687" max="7693" width="10.33203125" style="70" customWidth="1"/>
    <col min="7694" max="7694" width="12.33203125" style="70" customWidth="1"/>
    <col min="7695" max="7697" width="8.88671875" style="70" customWidth="1"/>
    <col min="7698" max="7938" width="9.109375" style="70"/>
    <col min="7939" max="7939" width="7.6640625" style="70" customWidth="1"/>
    <col min="7940" max="7940" width="21" style="70" customWidth="1"/>
    <col min="7941" max="7941" width="39" style="70" customWidth="1"/>
    <col min="7942" max="7942" width="18.109375" style="70" customWidth="1"/>
    <col min="7943" max="7949" width="10.33203125" style="70" customWidth="1"/>
    <col min="7950" max="7950" width="12.33203125" style="70" customWidth="1"/>
    <col min="7951" max="7953" width="8.88671875" style="70" customWidth="1"/>
    <col min="7954" max="8194" width="9.109375" style="70"/>
    <col min="8195" max="8195" width="7.6640625" style="70" customWidth="1"/>
    <col min="8196" max="8196" width="21" style="70" customWidth="1"/>
    <col min="8197" max="8197" width="39" style="70" customWidth="1"/>
    <col min="8198" max="8198" width="18.109375" style="70" customWidth="1"/>
    <col min="8199" max="8205" width="10.33203125" style="70" customWidth="1"/>
    <col min="8206" max="8206" width="12.33203125" style="70" customWidth="1"/>
    <col min="8207" max="8209" width="8.88671875" style="70" customWidth="1"/>
    <col min="8210" max="8450" width="9.109375" style="70"/>
    <col min="8451" max="8451" width="7.6640625" style="70" customWidth="1"/>
    <col min="8452" max="8452" width="21" style="70" customWidth="1"/>
    <col min="8453" max="8453" width="39" style="70" customWidth="1"/>
    <col min="8454" max="8454" width="18.109375" style="70" customWidth="1"/>
    <col min="8455" max="8461" width="10.33203125" style="70" customWidth="1"/>
    <col min="8462" max="8462" width="12.33203125" style="70" customWidth="1"/>
    <col min="8463" max="8465" width="8.88671875" style="70" customWidth="1"/>
    <col min="8466" max="8706" width="9.109375" style="70"/>
    <col min="8707" max="8707" width="7.6640625" style="70" customWidth="1"/>
    <col min="8708" max="8708" width="21" style="70" customWidth="1"/>
    <col min="8709" max="8709" width="39" style="70" customWidth="1"/>
    <col min="8710" max="8710" width="18.109375" style="70" customWidth="1"/>
    <col min="8711" max="8717" width="10.33203125" style="70" customWidth="1"/>
    <col min="8718" max="8718" width="12.33203125" style="70" customWidth="1"/>
    <col min="8719" max="8721" width="8.88671875" style="70" customWidth="1"/>
    <col min="8722" max="8962" width="9.109375" style="70"/>
    <col min="8963" max="8963" width="7.6640625" style="70" customWidth="1"/>
    <col min="8964" max="8964" width="21" style="70" customWidth="1"/>
    <col min="8965" max="8965" width="39" style="70" customWidth="1"/>
    <col min="8966" max="8966" width="18.109375" style="70" customWidth="1"/>
    <col min="8967" max="8973" width="10.33203125" style="70" customWidth="1"/>
    <col min="8974" max="8974" width="12.33203125" style="70" customWidth="1"/>
    <col min="8975" max="8977" width="8.88671875" style="70" customWidth="1"/>
    <col min="8978" max="9218" width="9.109375" style="70"/>
    <col min="9219" max="9219" width="7.6640625" style="70" customWidth="1"/>
    <col min="9220" max="9220" width="21" style="70" customWidth="1"/>
    <col min="9221" max="9221" width="39" style="70" customWidth="1"/>
    <col min="9222" max="9222" width="18.109375" style="70" customWidth="1"/>
    <col min="9223" max="9229" width="10.33203125" style="70" customWidth="1"/>
    <col min="9230" max="9230" width="12.33203125" style="70" customWidth="1"/>
    <col min="9231" max="9233" width="8.88671875" style="70" customWidth="1"/>
    <col min="9234" max="9474" width="9.109375" style="70"/>
    <col min="9475" max="9475" width="7.6640625" style="70" customWidth="1"/>
    <col min="9476" max="9476" width="21" style="70" customWidth="1"/>
    <col min="9477" max="9477" width="39" style="70" customWidth="1"/>
    <col min="9478" max="9478" width="18.109375" style="70" customWidth="1"/>
    <col min="9479" max="9485" width="10.33203125" style="70" customWidth="1"/>
    <col min="9486" max="9486" width="12.33203125" style="70" customWidth="1"/>
    <col min="9487" max="9489" width="8.88671875" style="70" customWidth="1"/>
    <col min="9490" max="9730" width="9.109375" style="70"/>
    <col min="9731" max="9731" width="7.6640625" style="70" customWidth="1"/>
    <col min="9732" max="9732" width="21" style="70" customWidth="1"/>
    <col min="9733" max="9733" width="39" style="70" customWidth="1"/>
    <col min="9734" max="9734" width="18.109375" style="70" customWidth="1"/>
    <col min="9735" max="9741" width="10.33203125" style="70" customWidth="1"/>
    <col min="9742" max="9742" width="12.33203125" style="70" customWidth="1"/>
    <col min="9743" max="9745" width="8.88671875" style="70" customWidth="1"/>
    <col min="9746" max="9986" width="9.109375" style="70"/>
    <col min="9987" max="9987" width="7.6640625" style="70" customWidth="1"/>
    <col min="9988" max="9988" width="21" style="70" customWidth="1"/>
    <col min="9989" max="9989" width="39" style="70" customWidth="1"/>
    <col min="9990" max="9990" width="18.109375" style="70" customWidth="1"/>
    <col min="9991" max="9997" width="10.33203125" style="70" customWidth="1"/>
    <col min="9998" max="9998" width="12.33203125" style="70" customWidth="1"/>
    <col min="9999" max="10001" width="8.88671875" style="70" customWidth="1"/>
    <col min="10002" max="10242" width="9.109375" style="70"/>
    <col min="10243" max="10243" width="7.6640625" style="70" customWidth="1"/>
    <col min="10244" max="10244" width="21" style="70" customWidth="1"/>
    <col min="10245" max="10245" width="39" style="70" customWidth="1"/>
    <col min="10246" max="10246" width="18.109375" style="70" customWidth="1"/>
    <col min="10247" max="10253" width="10.33203125" style="70" customWidth="1"/>
    <col min="10254" max="10254" width="12.33203125" style="70" customWidth="1"/>
    <col min="10255" max="10257" width="8.88671875" style="70" customWidth="1"/>
    <col min="10258" max="10498" width="9.109375" style="70"/>
    <col min="10499" max="10499" width="7.6640625" style="70" customWidth="1"/>
    <col min="10500" max="10500" width="21" style="70" customWidth="1"/>
    <col min="10501" max="10501" width="39" style="70" customWidth="1"/>
    <col min="10502" max="10502" width="18.109375" style="70" customWidth="1"/>
    <col min="10503" max="10509" width="10.33203125" style="70" customWidth="1"/>
    <col min="10510" max="10510" width="12.33203125" style="70" customWidth="1"/>
    <col min="10511" max="10513" width="8.88671875" style="70" customWidth="1"/>
    <col min="10514" max="10754" width="9.109375" style="70"/>
    <col min="10755" max="10755" width="7.6640625" style="70" customWidth="1"/>
    <col min="10756" max="10756" width="21" style="70" customWidth="1"/>
    <col min="10757" max="10757" width="39" style="70" customWidth="1"/>
    <col min="10758" max="10758" width="18.109375" style="70" customWidth="1"/>
    <col min="10759" max="10765" width="10.33203125" style="70" customWidth="1"/>
    <col min="10766" max="10766" width="12.33203125" style="70" customWidth="1"/>
    <col min="10767" max="10769" width="8.88671875" style="70" customWidth="1"/>
    <col min="10770" max="11010" width="9.109375" style="70"/>
    <col min="11011" max="11011" width="7.6640625" style="70" customWidth="1"/>
    <col min="11012" max="11012" width="21" style="70" customWidth="1"/>
    <col min="11013" max="11013" width="39" style="70" customWidth="1"/>
    <col min="11014" max="11014" width="18.109375" style="70" customWidth="1"/>
    <col min="11015" max="11021" width="10.33203125" style="70" customWidth="1"/>
    <col min="11022" max="11022" width="12.33203125" style="70" customWidth="1"/>
    <col min="11023" max="11025" width="8.88671875" style="70" customWidth="1"/>
    <col min="11026" max="11266" width="9.109375" style="70"/>
    <col min="11267" max="11267" width="7.6640625" style="70" customWidth="1"/>
    <col min="11268" max="11268" width="21" style="70" customWidth="1"/>
    <col min="11269" max="11269" width="39" style="70" customWidth="1"/>
    <col min="11270" max="11270" width="18.109375" style="70" customWidth="1"/>
    <col min="11271" max="11277" width="10.33203125" style="70" customWidth="1"/>
    <col min="11278" max="11278" width="12.33203125" style="70" customWidth="1"/>
    <col min="11279" max="11281" width="8.88671875" style="70" customWidth="1"/>
    <col min="11282" max="11522" width="9.109375" style="70"/>
    <col min="11523" max="11523" width="7.6640625" style="70" customWidth="1"/>
    <col min="11524" max="11524" width="21" style="70" customWidth="1"/>
    <col min="11525" max="11525" width="39" style="70" customWidth="1"/>
    <col min="11526" max="11526" width="18.109375" style="70" customWidth="1"/>
    <col min="11527" max="11533" width="10.33203125" style="70" customWidth="1"/>
    <col min="11534" max="11534" width="12.33203125" style="70" customWidth="1"/>
    <col min="11535" max="11537" width="8.88671875" style="70" customWidth="1"/>
    <col min="11538" max="11778" width="9.109375" style="70"/>
    <col min="11779" max="11779" width="7.6640625" style="70" customWidth="1"/>
    <col min="11780" max="11780" width="21" style="70" customWidth="1"/>
    <col min="11781" max="11781" width="39" style="70" customWidth="1"/>
    <col min="11782" max="11782" width="18.109375" style="70" customWidth="1"/>
    <col min="11783" max="11789" width="10.33203125" style="70" customWidth="1"/>
    <col min="11790" max="11790" width="12.33203125" style="70" customWidth="1"/>
    <col min="11791" max="11793" width="8.88671875" style="70" customWidth="1"/>
    <col min="11794" max="12034" width="9.109375" style="70"/>
    <col min="12035" max="12035" width="7.6640625" style="70" customWidth="1"/>
    <col min="12036" max="12036" width="21" style="70" customWidth="1"/>
    <col min="12037" max="12037" width="39" style="70" customWidth="1"/>
    <col min="12038" max="12038" width="18.109375" style="70" customWidth="1"/>
    <col min="12039" max="12045" width="10.33203125" style="70" customWidth="1"/>
    <col min="12046" max="12046" width="12.33203125" style="70" customWidth="1"/>
    <col min="12047" max="12049" width="8.88671875" style="70" customWidth="1"/>
    <col min="12050" max="12290" width="9.109375" style="70"/>
    <col min="12291" max="12291" width="7.6640625" style="70" customWidth="1"/>
    <col min="12292" max="12292" width="21" style="70" customWidth="1"/>
    <col min="12293" max="12293" width="39" style="70" customWidth="1"/>
    <col min="12294" max="12294" width="18.109375" style="70" customWidth="1"/>
    <col min="12295" max="12301" width="10.33203125" style="70" customWidth="1"/>
    <col min="12302" max="12302" width="12.33203125" style="70" customWidth="1"/>
    <col min="12303" max="12305" width="8.88671875" style="70" customWidth="1"/>
    <col min="12306" max="12546" width="9.109375" style="70"/>
    <col min="12547" max="12547" width="7.6640625" style="70" customWidth="1"/>
    <col min="12548" max="12548" width="21" style="70" customWidth="1"/>
    <col min="12549" max="12549" width="39" style="70" customWidth="1"/>
    <col min="12550" max="12550" width="18.109375" style="70" customWidth="1"/>
    <col min="12551" max="12557" width="10.33203125" style="70" customWidth="1"/>
    <col min="12558" max="12558" width="12.33203125" style="70" customWidth="1"/>
    <col min="12559" max="12561" width="8.88671875" style="70" customWidth="1"/>
    <col min="12562" max="12802" width="9.109375" style="70"/>
    <col min="12803" max="12803" width="7.6640625" style="70" customWidth="1"/>
    <col min="12804" max="12804" width="21" style="70" customWidth="1"/>
    <col min="12805" max="12805" width="39" style="70" customWidth="1"/>
    <col min="12806" max="12806" width="18.109375" style="70" customWidth="1"/>
    <col min="12807" max="12813" width="10.33203125" style="70" customWidth="1"/>
    <col min="12814" max="12814" width="12.33203125" style="70" customWidth="1"/>
    <col min="12815" max="12817" width="8.88671875" style="70" customWidth="1"/>
    <col min="12818" max="13058" width="9.109375" style="70"/>
    <col min="13059" max="13059" width="7.6640625" style="70" customWidth="1"/>
    <col min="13060" max="13060" width="21" style="70" customWidth="1"/>
    <col min="13061" max="13061" width="39" style="70" customWidth="1"/>
    <col min="13062" max="13062" width="18.109375" style="70" customWidth="1"/>
    <col min="13063" max="13069" width="10.33203125" style="70" customWidth="1"/>
    <col min="13070" max="13070" width="12.33203125" style="70" customWidth="1"/>
    <col min="13071" max="13073" width="8.88671875" style="70" customWidth="1"/>
    <col min="13074" max="13314" width="9.109375" style="70"/>
    <col min="13315" max="13315" width="7.6640625" style="70" customWidth="1"/>
    <col min="13316" max="13316" width="21" style="70" customWidth="1"/>
    <col min="13317" max="13317" width="39" style="70" customWidth="1"/>
    <col min="13318" max="13318" width="18.109375" style="70" customWidth="1"/>
    <col min="13319" max="13325" width="10.33203125" style="70" customWidth="1"/>
    <col min="13326" max="13326" width="12.33203125" style="70" customWidth="1"/>
    <col min="13327" max="13329" width="8.88671875" style="70" customWidth="1"/>
    <col min="13330" max="13570" width="9.109375" style="70"/>
    <col min="13571" max="13571" width="7.6640625" style="70" customWidth="1"/>
    <col min="13572" max="13572" width="21" style="70" customWidth="1"/>
    <col min="13573" max="13573" width="39" style="70" customWidth="1"/>
    <col min="13574" max="13574" width="18.109375" style="70" customWidth="1"/>
    <col min="13575" max="13581" width="10.33203125" style="70" customWidth="1"/>
    <col min="13582" max="13582" width="12.33203125" style="70" customWidth="1"/>
    <col min="13583" max="13585" width="8.88671875" style="70" customWidth="1"/>
    <col min="13586" max="13826" width="9.109375" style="70"/>
    <col min="13827" max="13827" width="7.6640625" style="70" customWidth="1"/>
    <col min="13828" max="13828" width="21" style="70" customWidth="1"/>
    <col min="13829" max="13829" width="39" style="70" customWidth="1"/>
    <col min="13830" max="13830" width="18.109375" style="70" customWidth="1"/>
    <col min="13831" max="13837" width="10.33203125" style="70" customWidth="1"/>
    <col min="13838" max="13838" width="12.33203125" style="70" customWidth="1"/>
    <col min="13839" max="13841" width="8.88671875" style="70" customWidth="1"/>
    <col min="13842" max="14082" width="9.109375" style="70"/>
    <col min="14083" max="14083" width="7.6640625" style="70" customWidth="1"/>
    <col min="14084" max="14084" width="21" style="70" customWidth="1"/>
    <col min="14085" max="14085" width="39" style="70" customWidth="1"/>
    <col min="14086" max="14086" width="18.109375" style="70" customWidth="1"/>
    <col min="14087" max="14093" width="10.33203125" style="70" customWidth="1"/>
    <col min="14094" max="14094" width="12.33203125" style="70" customWidth="1"/>
    <col min="14095" max="14097" width="8.88671875" style="70" customWidth="1"/>
    <col min="14098" max="14338" width="9.109375" style="70"/>
    <col min="14339" max="14339" width="7.6640625" style="70" customWidth="1"/>
    <col min="14340" max="14340" width="21" style="70" customWidth="1"/>
    <col min="14341" max="14341" width="39" style="70" customWidth="1"/>
    <col min="14342" max="14342" width="18.109375" style="70" customWidth="1"/>
    <col min="14343" max="14349" width="10.33203125" style="70" customWidth="1"/>
    <col min="14350" max="14350" width="12.33203125" style="70" customWidth="1"/>
    <col min="14351" max="14353" width="8.88671875" style="70" customWidth="1"/>
    <col min="14354" max="14594" width="9.109375" style="70"/>
    <col min="14595" max="14595" width="7.6640625" style="70" customWidth="1"/>
    <col min="14596" max="14596" width="21" style="70" customWidth="1"/>
    <col min="14597" max="14597" width="39" style="70" customWidth="1"/>
    <col min="14598" max="14598" width="18.109375" style="70" customWidth="1"/>
    <col min="14599" max="14605" width="10.33203125" style="70" customWidth="1"/>
    <col min="14606" max="14606" width="12.33203125" style="70" customWidth="1"/>
    <col min="14607" max="14609" width="8.88671875" style="70" customWidth="1"/>
    <col min="14610" max="14850" width="9.109375" style="70"/>
    <col min="14851" max="14851" width="7.6640625" style="70" customWidth="1"/>
    <col min="14852" max="14852" width="21" style="70" customWidth="1"/>
    <col min="14853" max="14853" width="39" style="70" customWidth="1"/>
    <col min="14854" max="14854" width="18.109375" style="70" customWidth="1"/>
    <col min="14855" max="14861" width="10.33203125" style="70" customWidth="1"/>
    <col min="14862" max="14862" width="12.33203125" style="70" customWidth="1"/>
    <col min="14863" max="14865" width="8.88671875" style="70" customWidth="1"/>
    <col min="14866" max="15106" width="9.109375" style="70"/>
    <col min="15107" max="15107" width="7.6640625" style="70" customWidth="1"/>
    <col min="15108" max="15108" width="21" style="70" customWidth="1"/>
    <col min="15109" max="15109" width="39" style="70" customWidth="1"/>
    <col min="15110" max="15110" width="18.109375" style="70" customWidth="1"/>
    <col min="15111" max="15117" width="10.33203125" style="70" customWidth="1"/>
    <col min="15118" max="15118" width="12.33203125" style="70" customWidth="1"/>
    <col min="15119" max="15121" width="8.88671875" style="70" customWidth="1"/>
    <col min="15122" max="15362" width="9.109375" style="70"/>
    <col min="15363" max="15363" width="7.6640625" style="70" customWidth="1"/>
    <col min="15364" max="15364" width="21" style="70" customWidth="1"/>
    <col min="15365" max="15365" width="39" style="70" customWidth="1"/>
    <col min="15366" max="15366" width="18.109375" style="70" customWidth="1"/>
    <col min="15367" max="15373" width="10.33203125" style="70" customWidth="1"/>
    <col min="15374" max="15374" width="12.33203125" style="70" customWidth="1"/>
    <col min="15375" max="15377" width="8.88671875" style="70" customWidth="1"/>
    <col min="15378" max="15618" width="9.109375" style="70"/>
    <col min="15619" max="15619" width="7.6640625" style="70" customWidth="1"/>
    <col min="15620" max="15620" width="21" style="70" customWidth="1"/>
    <col min="15621" max="15621" width="39" style="70" customWidth="1"/>
    <col min="15622" max="15622" width="18.109375" style="70" customWidth="1"/>
    <col min="15623" max="15629" width="10.33203125" style="70" customWidth="1"/>
    <col min="15630" max="15630" width="12.33203125" style="70" customWidth="1"/>
    <col min="15631" max="15633" width="8.88671875" style="70" customWidth="1"/>
    <col min="15634" max="15874" width="9.109375" style="70"/>
    <col min="15875" max="15875" width="7.6640625" style="70" customWidth="1"/>
    <col min="15876" max="15876" width="21" style="70" customWidth="1"/>
    <col min="15877" max="15877" width="39" style="70" customWidth="1"/>
    <col min="15878" max="15878" width="18.109375" style="70" customWidth="1"/>
    <col min="15879" max="15885" width="10.33203125" style="70" customWidth="1"/>
    <col min="15886" max="15886" width="12.33203125" style="70" customWidth="1"/>
    <col min="15887" max="15889" width="8.88671875" style="70" customWidth="1"/>
    <col min="15890" max="16130" width="9.109375" style="70"/>
    <col min="16131" max="16131" width="7.6640625" style="70" customWidth="1"/>
    <col min="16132" max="16132" width="21" style="70" customWidth="1"/>
    <col min="16133" max="16133" width="39" style="70" customWidth="1"/>
    <col min="16134" max="16134" width="18.109375" style="70" customWidth="1"/>
    <col min="16135" max="16141" width="10.33203125" style="70" customWidth="1"/>
    <col min="16142" max="16142" width="12.33203125" style="70" customWidth="1"/>
    <col min="16143" max="16145" width="8.88671875" style="70" customWidth="1"/>
    <col min="16146" max="16384" width="9.109375" style="70"/>
  </cols>
  <sheetData>
    <row r="1" spans="1:24" ht="27" customHeight="1">
      <c r="E1" s="812" t="s">
        <v>174</v>
      </c>
      <c r="F1" s="812"/>
    </row>
    <row r="2" spans="1:24" s="93" customFormat="1" ht="16.5" customHeight="1">
      <c r="A2" s="813" t="s">
        <v>57</v>
      </c>
      <c r="B2" s="813"/>
      <c r="C2" s="813"/>
      <c r="D2" s="813"/>
      <c r="E2" s="813"/>
      <c r="F2" s="813"/>
      <c r="I2" s="92"/>
      <c r="J2" s="92"/>
      <c r="K2" s="92"/>
      <c r="L2" s="92"/>
      <c r="M2" s="92"/>
      <c r="N2" s="92"/>
      <c r="O2" s="92"/>
      <c r="P2" s="92"/>
      <c r="Q2" s="92"/>
    </row>
    <row r="3" spans="1:24" s="110" customFormat="1" ht="18" customHeight="1">
      <c r="A3" s="814" t="s">
        <v>73</v>
      </c>
      <c r="B3" s="814"/>
      <c r="C3" s="814"/>
      <c r="D3" s="814"/>
      <c r="E3" s="814"/>
      <c r="F3" s="814"/>
      <c r="G3" s="109"/>
      <c r="I3" s="111"/>
      <c r="J3" s="111"/>
      <c r="K3" s="111"/>
      <c r="L3" s="111"/>
      <c r="M3" s="111"/>
      <c r="N3" s="111"/>
      <c r="O3" s="111"/>
      <c r="P3" s="111"/>
      <c r="Q3" s="111"/>
    </row>
    <row r="4" spans="1:24" s="115" customFormat="1" ht="14.4">
      <c r="A4" s="815" t="s">
        <v>365</v>
      </c>
      <c r="B4" s="815"/>
      <c r="C4" s="815"/>
      <c r="D4" s="815"/>
      <c r="E4" s="815"/>
      <c r="F4" s="815"/>
      <c r="G4" s="112"/>
      <c r="H4" s="112"/>
      <c r="I4" s="113"/>
      <c r="J4" s="113"/>
      <c r="K4" s="113"/>
      <c r="L4" s="113"/>
      <c r="M4" s="113"/>
      <c r="N4" s="113"/>
      <c r="O4" s="113"/>
      <c r="P4" s="113"/>
      <c r="Q4" s="113"/>
      <c r="R4" s="114"/>
      <c r="S4" s="114"/>
      <c r="T4" s="114"/>
      <c r="U4" s="114"/>
      <c r="V4" s="114"/>
      <c r="W4" s="114"/>
      <c r="X4" s="114"/>
    </row>
    <row r="5" spans="1:24" s="90" customFormat="1" ht="12.75" customHeight="1">
      <c r="F5" s="116" t="s">
        <v>232</v>
      </c>
      <c r="G5" s="71"/>
      <c r="I5" s="117"/>
      <c r="J5" s="117"/>
      <c r="K5" s="117"/>
      <c r="L5" s="117"/>
      <c r="M5" s="117"/>
      <c r="N5" s="117"/>
      <c r="O5" s="117"/>
      <c r="P5" s="117"/>
      <c r="Q5" s="117"/>
    </row>
    <row r="6" spans="1:24" s="91" customFormat="1" ht="42" customHeight="1">
      <c r="A6" s="816" t="s">
        <v>74</v>
      </c>
      <c r="B6" s="817"/>
      <c r="C6" s="118" t="s">
        <v>59</v>
      </c>
      <c r="D6" s="119" t="s">
        <v>60</v>
      </c>
      <c r="E6" s="97" t="s">
        <v>89</v>
      </c>
      <c r="F6" s="97" t="s">
        <v>61</v>
      </c>
      <c r="G6" s="120"/>
      <c r="H6" s="120"/>
      <c r="I6" s="121"/>
      <c r="J6" s="121"/>
      <c r="K6" s="121"/>
      <c r="L6" s="121"/>
      <c r="M6" s="122"/>
      <c r="N6" s="121"/>
      <c r="O6" s="121"/>
      <c r="P6" s="122"/>
      <c r="Q6" s="122"/>
    </row>
    <row r="7" spans="1:24" s="91" customFormat="1" ht="12.75" customHeight="1">
      <c r="A7" s="123"/>
      <c r="B7" s="124"/>
      <c r="C7" s="125"/>
      <c r="D7" s="125"/>
      <c r="E7" s="126"/>
      <c r="F7" s="125"/>
      <c r="G7" s="120"/>
      <c r="H7" s="120"/>
      <c r="I7" s="121"/>
      <c r="J7" s="121"/>
      <c r="K7" s="121"/>
      <c r="L7" s="121"/>
      <c r="M7" s="122"/>
      <c r="N7" s="121"/>
      <c r="O7" s="121"/>
      <c r="P7" s="122"/>
      <c r="Q7" s="122"/>
    </row>
    <row r="8" spans="1:24" s="91" customFormat="1" ht="12.75" customHeight="1">
      <c r="A8" s="809" t="s">
        <v>186</v>
      </c>
      <c r="B8" s="809" t="s">
        <v>187</v>
      </c>
      <c r="C8" s="127" t="s">
        <v>188</v>
      </c>
      <c r="D8" s="128"/>
      <c r="E8" s="128"/>
      <c r="F8" s="128"/>
      <c r="G8" s="120"/>
      <c r="H8" s="120"/>
      <c r="I8" s="121"/>
      <c r="J8" s="121"/>
      <c r="K8" s="121"/>
      <c r="L8" s="121"/>
      <c r="M8" s="122"/>
      <c r="N8" s="121"/>
      <c r="O8" s="121"/>
      <c r="P8" s="122"/>
      <c r="Q8" s="122"/>
    </row>
    <row r="9" spans="1:24" s="91" customFormat="1" ht="15" customHeight="1">
      <c r="A9" s="810"/>
      <c r="B9" s="810"/>
      <c r="C9" s="127" t="s">
        <v>189</v>
      </c>
      <c r="D9" s="128"/>
      <c r="E9" s="128"/>
      <c r="F9" s="128"/>
      <c r="G9" s="120"/>
      <c r="H9" s="120"/>
      <c r="I9" s="121"/>
      <c r="J9" s="121"/>
      <c r="K9" s="121"/>
      <c r="L9" s="121"/>
      <c r="M9" s="122"/>
      <c r="N9" s="121"/>
      <c r="O9" s="121"/>
      <c r="P9" s="122"/>
      <c r="Q9" s="122"/>
    </row>
    <row r="10" spans="1:24" s="115" customFormat="1" ht="26.25" customHeight="1">
      <c r="A10" s="810"/>
      <c r="B10" s="810"/>
      <c r="C10" s="127" t="s">
        <v>190</v>
      </c>
      <c r="D10" s="128"/>
      <c r="E10" s="128"/>
      <c r="F10" s="128"/>
      <c r="G10" s="129"/>
      <c r="H10" s="130"/>
      <c r="I10" s="131"/>
      <c r="J10" s="132"/>
      <c r="K10" s="133"/>
      <c r="L10" s="133"/>
      <c r="M10" s="132"/>
      <c r="N10" s="133"/>
      <c r="O10" s="133"/>
      <c r="P10" s="134"/>
      <c r="Q10" s="134"/>
      <c r="R10" s="114"/>
      <c r="S10" s="114"/>
      <c r="T10" s="114"/>
      <c r="U10" s="114"/>
      <c r="V10" s="114"/>
      <c r="W10" s="114"/>
      <c r="X10" s="114"/>
    </row>
    <row r="11" spans="1:24" s="115" customFormat="1" ht="13.5" customHeight="1">
      <c r="A11" s="810"/>
      <c r="B11" s="810"/>
      <c r="C11" s="127" t="s">
        <v>191</v>
      </c>
      <c r="D11" s="128"/>
      <c r="E11" s="128"/>
      <c r="F11" s="128"/>
      <c r="G11" s="129"/>
      <c r="H11" s="129"/>
      <c r="I11" s="133"/>
      <c r="J11" s="133"/>
      <c r="K11" s="133"/>
      <c r="L11" s="133"/>
      <c r="M11" s="133"/>
      <c r="N11" s="133"/>
      <c r="O11" s="133"/>
      <c r="P11" s="134"/>
      <c r="Q11" s="134"/>
      <c r="R11" s="114"/>
      <c r="S11" s="114"/>
      <c r="T11" s="114"/>
      <c r="U11" s="114"/>
      <c r="V11" s="114"/>
      <c r="W11" s="114"/>
      <c r="X11" s="114"/>
    </row>
    <row r="12" spans="1:24" s="115" customFormat="1" ht="26.25" customHeight="1">
      <c r="A12" s="810"/>
      <c r="B12" s="810"/>
      <c r="C12" s="127" t="s">
        <v>192</v>
      </c>
      <c r="D12" s="128"/>
      <c r="E12" s="135"/>
      <c r="F12" s="128"/>
      <c r="G12" s="129"/>
      <c r="H12" s="129"/>
      <c r="I12" s="133"/>
      <c r="J12" s="133"/>
      <c r="K12" s="133"/>
      <c r="L12" s="133"/>
      <c r="M12" s="133"/>
      <c r="N12" s="133"/>
      <c r="O12" s="133"/>
      <c r="P12" s="134"/>
      <c r="Q12" s="134"/>
      <c r="R12" s="114"/>
      <c r="S12" s="114"/>
      <c r="T12" s="114"/>
      <c r="U12" s="114"/>
      <c r="V12" s="114"/>
      <c r="W12" s="114"/>
      <c r="X12" s="114"/>
    </row>
    <row r="13" spans="1:24" s="115" customFormat="1" ht="13.5" customHeight="1">
      <c r="A13" s="810"/>
      <c r="B13" s="810"/>
      <c r="C13" s="136" t="s">
        <v>193</v>
      </c>
      <c r="D13" s="128"/>
      <c r="E13" s="135"/>
      <c r="F13" s="128"/>
      <c r="G13" s="129"/>
      <c r="H13" s="129"/>
      <c r="I13" s="133"/>
      <c r="J13" s="133"/>
      <c r="K13" s="133"/>
      <c r="L13" s="137"/>
      <c r="M13" s="133"/>
      <c r="N13" s="137"/>
      <c r="O13" s="133"/>
      <c r="P13" s="134"/>
      <c r="Q13" s="134"/>
      <c r="R13" s="114"/>
      <c r="S13" s="114"/>
      <c r="T13" s="114"/>
      <c r="U13" s="114"/>
      <c r="V13" s="114"/>
      <c r="W13" s="114"/>
      <c r="X13" s="114"/>
    </row>
    <row r="14" spans="1:24" s="115" customFormat="1" ht="37.5" customHeight="1">
      <c r="A14" s="810"/>
      <c r="B14" s="810"/>
      <c r="C14" s="127" t="s">
        <v>194</v>
      </c>
      <c r="D14" s="128"/>
      <c r="E14" s="135"/>
      <c r="F14" s="128"/>
      <c r="G14" s="129"/>
      <c r="H14" s="129"/>
      <c r="I14" s="133"/>
      <c r="J14" s="133"/>
      <c r="K14" s="133"/>
      <c r="L14" s="137"/>
      <c r="M14" s="133"/>
      <c r="N14" s="137"/>
      <c r="O14" s="133"/>
      <c r="P14" s="134"/>
      <c r="Q14" s="134"/>
      <c r="R14" s="114"/>
      <c r="S14" s="114"/>
      <c r="T14" s="114"/>
      <c r="U14" s="114"/>
      <c r="V14" s="114"/>
      <c r="W14" s="114"/>
      <c r="X14" s="114"/>
    </row>
    <row r="15" spans="1:24" s="115" customFormat="1" ht="12.75" customHeight="1">
      <c r="A15" s="810"/>
      <c r="B15" s="810"/>
      <c r="C15" s="138" t="s">
        <v>236</v>
      </c>
      <c r="D15" s="128"/>
      <c r="E15" s="135"/>
      <c r="F15" s="128"/>
      <c r="G15" s="129"/>
      <c r="H15" s="129"/>
      <c r="I15" s="133"/>
      <c r="J15" s="133"/>
      <c r="K15" s="133"/>
      <c r="L15" s="137"/>
      <c r="M15" s="133"/>
      <c r="N15" s="137"/>
      <c r="O15" s="133"/>
      <c r="P15" s="134"/>
      <c r="Q15" s="134"/>
      <c r="R15" s="69"/>
      <c r="S15" s="69"/>
      <c r="T15" s="69"/>
      <c r="U15" s="69"/>
      <c r="V15" s="69"/>
      <c r="W15" s="69"/>
      <c r="X15" s="69"/>
    </row>
    <row r="16" spans="1:24" s="115" customFormat="1" ht="37.5" customHeight="1">
      <c r="A16" s="810"/>
      <c r="B16" s="810"/>
      <c r="C16" s="136" t="s">
        <v>195</v>
      </c>
      <c r="D16" s="128"/>
      <c r="E16" s="135"/>
      <c r="F16" s="128"/>
      <c r="G16" s="129"/>
      <c r="H16" s="129"/>
      <c r="I16" s="133"/>
      <c r="J16" s="133"/>
      <c r="K16" s="133"/>
      <c r="L16" s="137"/>
      <c r="M16" s="133"/>
      <c r="N16" s="137"/>
      <c r="O16" s="133"/>
      <c r="P16" s="134"/>
      <c r="Q16" s="134"/>
      <c r="R16" s="69"/>
      <c r="S16" s="69"/>
      <c r="T16" s="69"/>
      <c r="U16" s="69"/>
      <c r="V16" s="69"/>
      <c r="W16" s="69"/>
      <c r="X16" s="69"/>
    </row>
    <row r="17" spans="1:24" s="115" customFormat="1" ht="38.25" customHeight="1">
      <c r="A17" s="810"/>
      <c r="B17" s="810"/>
      <c r="C17" s="136" t="s">
        <v>196</v>
      </c>
      <c r="D17" s="128"/>
      <c r="E17" s="135"/>
      <c r="F17" s="128"/>
      <c r="G17" s="129"/>
      <c r="H17" s="129"/>
      <c r="I17" s="133"/>
      <c r="J17" s="133"/>
      <c r="K17" s="133"/>
      <c r="L17" s="137"/>
      <c r="M17" s="133"/>
      <c r="N17" s="137"/>
      <c r="O17" s="133"/>
      <c r="P17" s="134"/>
      <c r="Q17" s="134"/>
      <c r="R17" s="69"/>
      <c r="S17" s="69"/>
      <c r="T17" s="69"/>
      <c r="U17" s="69"/>
      <c r="V17" s="69"/>
      <c r="W17" s="69"/>
      <c r="X17" s="69"/>
    </row>
    <row r="18" spans="1:24" s="115" customFormat="1" ht="52.5" customHeight="1">
      <c r="A18" s="810"/>
      <c r="B18" s="810"/>
      <c r="C18" s="138" t="s">
        <v>197</v>
      </c>
      <c r="D18" s="128"/>
      <c r="E18" s="135"/>
      <c r="F18" s="128"/>
      <c r="G18" s="129"/>
      <c r="H18" s="129"/>
      <c r="I18" s="133"/>
      <c r="J18" s="133"/>
      <c r="K18" s="133"/>
      <c r="L18" s="137"/>
      <c r="M18" s="133"/>
      <c r="N18" s="137"/>
      <c r="O18" s="133"/>
      <c r="P18" s="134"/>
      <c r="Q18" s="134"/>
      <c r="R18" s="69"/>
      <c r="S18" s="69"/>
      <c r="T18" s="69"/>
      <c r="U18" s="69"/>
      <c r="V18" s="69"/>
      <c r="W18" s="69"/>
      <c r="X18" s="69"/>
    </row>
    <row r="19" spans="1:24" s="115" customFormat="1" ht="15" customHeight="1">
      <c r="A19" s="811"/>
      <c r="B19" s="811"/>
      <c r="C19" s="139" t="s">
        <v>56</v>
      </c>
      <c r="D19" s="140"/>
      <c r="E19" s="141"/>
      <c r="F19" s="140"/>
      <c r="G19" s="129"/>
      <c r="H19" s="129"/>
      <c r="I19" s="133"/>
      <c r="J19" s="133"/>
      <c r="K19" s="133"/>
      <c r="L19" s="137"/>
      <c r="M19" s="133"/>
      <c r="N19" s="137"/>
      <c r="O19" s="133"/>
      <c r="P19" s="134"/>
      <c r="Q19" s="134"/>
      <c r="R19" s="69"/>
      <c r="S19" s="69"/>
      <c r="T19" s="69"/>
      <c r="U19" s="69"/>
      <c r="V19" s="69"/>
      <c r="W19" s="69"/>
      <c r="X19" s="69"/>
    </row>
    <row r="20" spans="1:24" s="115" customFormat="1" ht="20.100000000000001" customHeight="1">
      <c r="A20" s="142"/>
      <c r="B20" s="96"/>
      <c r="C20" s="143"/>
      <c r="D20" s="128"/>
      <c r="E20" s="128"/>
      <c r="F20" s="128"/>
      <c r="G20" s="129"/>
      <c r="H20" s="129"/>
      <c r="I20" s="133"/>
      <c r="J20" s="133"/>
      <c r="K20" s="133"/>
      <c r="L20" s="137"/>
      <c r="M20" s="133"/>
      <c r="N20" s="137"/>
      <c r="O20" s="133"/>
      <c r="P20" s="134"/>
      <c r="Q20" s="134"/>
      <c r="R20" s="69"/>
      <c r="S20" s="69"/>
      <c r="T20" s="69"/>
      <c r="U20" s="69"/>
      <c r="V20" s="69"/>
      <c r="W20" s="69"/>
      <c r="X20" s="69"/>
    </row>
    <row r="21" spans="1:24" s="115" customFormat="1" ht="13.5" customHeight="1">
      <c r="A21" s="818" t="s">
        <v>198</v>
      </c>
      <c r="B21" s="809" t="s">
        <v>199</v>
      </c>
      <c r="C21" s="138" t="s">
        <v>200</v>
      </c>
      <c r="D21" s="128"/>
      <c r="E21" s="128"/>
      <c r="F21" s="128"/>
      <c r="G21" s="129"/>
      <c r="H21" s="129"/>
      <c r="I21" s="133"/>
      <c r="J21" s="133"/>
      <c r="K21" s="133"/>
      <c r="L21" s="137"/>
      <c r="M21" s="133"/>
      <c r="N21" s="137"/>
      <c r="O21" s="133"/>
      <c r="P21" s="134"/>
      <c r="Q21" s="134"/>
      <c r="R21" s="69"/>
      <c r="S21" s="69"/>
      <c r="T21" s="69"/>
      <c r="U21" s="69"/>
      <c r="V21" s="69"/>
      <c r="W21" s="69"/>
      <c r="X21" s="69"/>
    </row>
    <row r="22" spans="1:24" s="115" customFormat="1" ht="21.75" customHeight="1">
      <c r="A22" s="820"/>
      <c r="B22" s="811"/>
      <c r="C22" s="144" t="s">
        <v>56</v>
      </c>
      <c r="D22" s="140"/>
      <c r="E22" s="140"/>
      <c r="F22" s="140"/>
      <c r="G22" s="129"/>
      <c r="H22" s="129"/>
      <c r="I22" s="133"/>
      <c r="J22" s="133"/>
      <c r="K22" s="133"/>
      <c r="L22" s="137"/>
      <c r="M22" s="133"/>
      <c r="N22" s="137"/>
      <c r="O22" s="133"/>
      <c r="P22" s="134"/>
      <c r="Q22" s="134"/>
      <c r="R22" s="69"/>
      <c r="S22" s="69"/>
      <c r="T22" s="69"/>
      <c r="U22" s="69"/>
      <c r="V22" s="69"/>
      <c r="W22" s="69"/>
      <c r="X22" s="69"/>
    </row>
    <row r="23" spans="1:24" s="115" customFormat="1" ht="13.5" customHeight="1">
      <c r="A23" s="145"/>
      <c r="B23" s="96"/>
      <c r="C23" s="125"/>
      <c r="D23" s="146"/>
      <c r="E23" s="146"/>
      <c r="F23" s="146"/>
      <c r="G23" s="129"/>
      <c r="H23" s="129"/>
      <c r="I23" s="133"/>
      <c r="J23" s="133"/>
      <c r="K23" s="133"/>
      <c r="L23" s="137"/>
      <c r="M23" s="133"/>
      <c r="N23" s="137"/>
      <c r="O23" s="133"/>
      <c r="P23" s="134"/>
      <c r="Q23" s="134"/>
      <c r="R23" s="69"/>
      <c r="S23" s="69"/>
      <c r="T23" s="69"/>
      <c r="U23" s="69"/>
      <c r="V23" s="69"/>
      <c r="W23" s="69"/>
      <c r="X23" s="69"/>
    </row>
    <row r="24" spans="1:24" s="115" customFormat="1" ht="13.5" customHeight="1">
      <c r="A24" s="826" t="s">
        <v>201</v>
      </c>
      <c r="B24" s="821" t="s">
        <v>75</v>
      </c>
      <c r="C24" s="147" t="s">
        <v>202</v>
      </c>
      <c r="D24" s="146"/>
      <c r="E24" s="146"/>
      <c r="F24" s="146"/>
      <c r="G24" s="129"/>
      <c r="H24" s="129"/>
      <c r="I24" s="133"/>
      <c r="J24" s="133"/>
      <c r="K24" s="133"/>
      <c r="L24" s="137"/>
      <c r="M24" s="133"/>
      <c r="N24" s="137"/>
      <c r="O24" s="133"/>
      <c r="P24" s="134"/>
      <c r="Q24" s="134"/>
      <c r="R24" s="69"/>
      <c r="S24" s="69"/>
      <c r="T24" s="69"/>
      <c r="U24" s="69"/>
      <c r="V24" s="69"/>
      <c r="W24" s="69"/>
      <c r="X24" s="69"/>
    </row>
    <row r="25" spans="1:24" s="115" customFormat="1" ht="13.5" customHeight="1">
      <c r="A25" s="827"/>
      <c r="B25" s="822"/>
      <c r="C25" s="147" t="s">
        <v>203</v>
      </c>
      <c r="D25" s="128"/>
      <c r="E25" s="128"/>
      <c r="F25" s="128"/>
      <c r="G25" s="148"/>
      <c r="H25" s="148"/>
      <c r="I25" s="149"/>
      <c r="J25" s="149"/>
      <c r="K25" s="149"/>
      <c r="L25" s="150"/>
      <c r="M25" s="149"/>
      <c r="N25" s="150"/>
      <c r="O25" s="149"/>
      <c r="P25" s="72"/>
      <c r="Q25" s="72"/>
      <c r="R25" s="70"/>
      <c r="S25" s="70"/>
      <c r="T25" s="70"/>
      <c r="U25" s="70"/>
      <c r="V25" s="70"/>
      <c r="W25" s="70"/>
      <c r="X25" s="70"/>
    </row>
    <row r="26" spans="1:24" s="115" customFormat="1" ht="24.75" customHeight="1">
      <c r="A26" s="827"/>
      <c r="B26" s="822"/>
      <c r="C26" s="138" t="s">
        <v>204</v>
      </c>
      <c r="D26" s="128"/>
      <c r="E26" s="128"/>
      <c r="F26" s="128"/>
      <c r="G26" s="148"/>
      <c r="H26" s="148"/>
      <c r="I26" s="149"/>
      <c r="J26" s="149"/>
      <c r="K26" s="149"/>
      <c r="L26" s="150"/>
      <c r="M26" s="149"/>
      <c r="N26" s="150"/>
      <c r="O26" s="149"/>
      <c r="P26" s="72"/>
      <c r="Q26" s="72"/>
      <c r="R26" s="70"/>
      <c r="S26" s="70"/>
      <c r="T26" s="70"/>
      <c r="U26" s="70"/>
      <c r="V26" s="70"/>
      <c r="W26" s="70"/>
      <c r="X26" s="70"/>
    </row>
    <row r="27" spans="1:24" s="115" customFormat="1" ht="16.5" customHeight="1">
      <c r="A27" s="828"/>
      <c r="B27" s="823"/>
      <c r="C27" s="139" t="s">
        <v>56</v>
      </c>
      <c r="D27" s="140"/>
      <c r="E27" s="141"/>
      <c r="F27" s="140"/>
      <c r="G27" s="148"/>
      <c r="H27" s="148"/>
      <c r="I27" s="149"/>
      <c r="J27" s="149"/>
      <c r="K27" s="149"/>
      <c r="L27" s="149"/>
      <c r="M27" s="149"/>
      <c r="N27" s="149"/>
      <c r="O27" s="149"/>
      <c r="P27" s="72"/>
      <c r="Q27" s="72"/>
      <c r="R27" s="72"/>
      <c r="S27" s="72"/>
      <c r="T27" s="72"/>
      <c r="U27" s="72"/>
      <c r="V27" s="72"/>
      <c r="W27" s="72"/>
      <c r="X27" s="72"/>
    </row>
    <row r="28" spans="1:24" s="115" customFormat="1" ht="12.75" customHeight="1">
      <c r="A28" s="145"/>
      <c r="B28" s="96"/>
      <c r="C28" s="143"/>
      <c r="D28" s="128"/>
      <c r="E28" s="128"/>
      <c r="F28" s="128"/>
      <c r="G28" s="148"/>
      <c r="H28" s="148"/>
      <c r="I28" s="149"/>
      <c r="J28" s="149"/>
      <c r="K28" s="149"/>
      <c r="L28" s="149"/>
      <c r="M28" s="149"/>
      <c r="N28" s="149"/>
      <c r="O28" s="149"/>
      <c r="P28" s="72"/>
      <c r="Q28" s="72"/>
      <c r="R28" s="72"/>
      <c r="S28" s="72"/>
      <c r="T28" s="72"/>
      <c r="U28" s="72"/>
      <c r="V28" s="72"/>
      <c r="W28" s="72"/>
      <c r="X28" s="72"/>
    </row>
    <row r="29" spans="1:24" s="115" customFormat="1" ht="15" customHeight="1">
      <c r="A29" s="826" t="s">
        <v>205</v>
      </c>
      <c r="B29" s="809" t="s">
        <v>76</v>
      </c>
      <c r="C29" s="151" t="s">
        <v>206</v>
      </c>
      <c r="D29" s="128"/>
      <c r="E29" s="128"/>
      <c r="F29" s="128"/>
      <c r="G29" s="148"/>
      <c r="H29" s="148"/>
      <c r="I29" s="149"/>
      <c r="J29" s="149"/>
      <c r="K29" s="149"/>
      <c r="L29" s="149"/>
      <c r="M29" s="149"/>
      <c r="N29" s="149"/>
      <c r="O29" s="149"/>
      <c r="P29" s="72"/>
      <c r="Q29" s="72"/>
      <c r="R29" s="72"/>
      <c r="S29" s="72"/>
      <c r="T29" s="72"/>
      <c r="U29" s="72"/>
      <c r="V29" s="72"/>
      <c r="W29" s="72"/>
      <c r="X29" s="72"/>
    </row>
    <row r="30" spans="1:24" s="115" customFormat="1" ht="15" customHeight="1">
      <c r="A30" s="828"/>
      <c r="B30" s="811"/>
      <c r="C30" s="139" t="s">
        <v>56</v>
      </c>
      <c r="D30" s="140"/>
      <c r="E30" s="141"/>
      <c r="F30" s="140"/>
      <c r="G30" s="148"/>
      <c r="H30" s="148"/>
      <c r="I30" s="149"/>
      <c r="J30" s="149"/>
      <c r="K30" s="149"/>
      <c r="L30" s="149"/>
      <c r="M30" s="149"/>
      <c r="N30" s="149"/>
      <c r="O30" s="149"/>
      <c r="P30" s="72"/>
      <c r="Q30" s="72"/>
      <c r="R30" s="72"/>
      <c r="S30" s="72"/>
      <c r="T30" s="72"/>
      <c r="U30" s="72"/>
      <c r="V30" s="72"/>
      <c r="W30" s="72"/>
      <c r="X30" s="72"/>
    </row>
    <row r="31" spans="1:24" ht="13.5" customHeight="1">
      <c r="A31" s="152"/>
      <c r="B31" s="97"/>
      <c r="C31" s="143"/>
      <c r="D31" s="128"/>
      <c r="E31" s="128"/>
      <c r="F31" s="128"/>
      <c r="G31" s="148"/>
      <c r="H31" s="148"/>
      <c r="I31" s="149"/>
      <c r="J31" s="149"/>
      <c r="K31" s="149"/>
      <c r="L31" s="149"/>
      <c r="M31" s="149"/>
      <c r="N31" s="149"/>
      <c r="O31" s="149"/>
    </row>
    <row r="32" spans="1:24" ht="17.25" customHeight="1">
      <c r="A32" s="818" t="s">
        <v>207</v>
      </c>
      <c r="B32" s="821" t="s">
        <v>208</v>
      </c>
      <c r="C32" s="153" t="s">
        <v>209</v>
      </c>
      <c r="D32" s="128"/>
      <c r="E32" s="128"/>
      <c r="F32" s="128"/>
      <c r="G32" s="148"/>
      <c r="H32" s="148"/>
      <c r="I32" s="149"/>
      <c r="J32" s="149"/>
      <c r="K32" s="149"/>
      <c r="L32" s="149"/>
      <c r="M32" s="149"/>
      <c r="N32" s="149"/>
      <c r="O32" s="149"/>
    </row>
    <row r="33" spans="1:15" ht="18" customHeight="1">
      <c r="A33" s="819"/>
      <c r="B33" s="822"/>
      <c r="C33" s="154" t="s">
        <v>210</v>
      </c>
      <c r="D33" s="128"/>
      <c r="E33" s="128"/>
      <c r="F33" s="128"/>
      <c r="G33" s="148"/>
      <c r="H33" s="148"/>
      <c r="I33" s="149"/>
      <c r="J33" s="149"/>
      <c r="K33" s="149"/>
      <c r="L33" s="149"/>
      <c r="M33" s="149"/>
      <c r="N33" s="149"/>
      <c r="O33" s="149"/>
    </row>
    <row r="34" spans="1:15" ht="13.5" customHeight="1">
      <c r="A34" s="819"/>
      <c r="B34" s="822"/>
      <c r="C34" s="154" t="s">
        <v>211</v>
      </c>
      <c r="D34" s="128"/>
      <c r="E34" s="128"/>
      <c r="F34" s="128"/>
      <c r="G34" s="148"/>
      <c r="H34" s="148"/>
      <c r="I34" s="149"/>
      <c r="J34" s="149"/>
      <c r="K34" s="149"/>
      <c r="L34" s="149"/>
      <c r="M34" s="149"/>
      <c r="N34" s="149"/>
      <c r="O34" s="149"/>
    </row>
    <row r="35" spans="1:15" ht="15" customHeight="1">
      <c r="A35" s="820"/>
      <c r="B35" s="823"/>
      <c r="C35" s="139" t="s">
        <v>56</v>
      </c>
      <c r="D35" s="140"/>
      <c r="E35" s="140"/>
      <c r="F35" s="140"/>
      <c r="G35" s="148"/>
      <c r="H35" s="148"/>
      <c r="I35" s="149"/>
      <c r="J35" s="149"/>
      <c r="K35" s="149"/>
      <c r="L35" s="149"/>
      <c r="M35" s="149"/>
      <c r="N35" s="149"/>
      <c r="O35" s="149"/>
    </row>
    <row r="36" spans="1:15">
      <c r="A36" s="142"/>
      <c r="B36" s="96"/>
      <c r="C36" s="139"/>
      <c r="D36" s="140"/>
      <c r="E36" s="140"/>
      <c r="F36" s="140"/>
      <c r="G36" s="148"/>
      <c r="H36" s="148"/>
      <c r="I36" s="149"/>
      <c r="J36" s="149"/>
      <c r="K36" s="149"/>
      <c r="L36" s="149"/>
      <c r="M36" s="149"/>
      <c r="N36" s="149"/>
      <c r="O36" s="149"/>
    </row>
    <row r="37" spans="1:15" ht="41.4">
      <c r="A37" s="96" t="s">
        <v>212</v>
      </c>
      <c r="B37" s="96" t="s">
        <v>213</v>
      </c>
      <c r="C37" s="138" t="s">
        <v>214</v>
      </c>
      <c r="D37" s="128"/>
      <c r="E37" s="128"/>
      <c r="F37" s="128"/>
      <c r="G37" s="148"/>
      <c r="H37" s="148"/>
      <c r="I37" s="149"/>
      <c r="J37" s="149"/>
      <c r="K37" s="149"/>
      <c r="L37" s="149"/>
      <c r="M37" s="149"/>
      <c r="N37" s="149"/>
      <c r="O37" s="149"/>
    </row>
    <row r="38" spans="1:15">
      <c r="A38" s="142"/>
      <c r="B38" s="96"/>
      <c r="C38" s="139" t="s">
        <v>56</v>
      </c>
      <c r="D38" s="141"/>
      <c r="E38" s="141"/>
      <c r="F38" s="141"/>
      <c r="G38" s="148"/>
      <c r="H38" s="148"/>
      <c r="I38" s="149"/>
      <c r="J38" s="149"/>
      <c r="K38" s="149"/>
      <c r="L38" s="149"/>
      <c r="M38" s="149"/>
      <c r="N38" s="149"/>
      <c r="O38" s="149"/>
    </row>
    <row r="39" spans="1:15">
      <c r="A39" s="824"/>
      <c r="B39" s="825"/>
      <c r="C39" s="139" t="s">
        <v>181</v>
      </c>
      <c r="D39" s="155"/>
      <c r="E39" s="155"/>
      <c r="F39" s="155"/>
      <c r="G39" s="148"/>
      <c r="H39" s="148"/>
      <c r="I39" s="149"/>
      <c r="J39" s="149"/>
      <c r="K39" s="149"/>
      <c r="L39" s="149"/>
      <c r="M39" s="149"/>
      <c r="N39" s="149"/>
      <c r="O39" s="149"/>
    </row>
    <row r="40" spans="1:15">
      <c r="D40" s="156"/>
      <c r="E40" s="148"/>
      <c r="F40" s="157"/>
      <c r="G40" s="148"/>
      <c r="H40" s="148"/>
      <c r="I40" s="149"/>
      <c r="J40" s="149"/>
      <c r="K40" s="149"/>
      <c r="L40" s="149"/>
      <c r="M40" s="149"/>
      <c r="N40" s="149"/>
      <c r="O40" s="149"/>
    </row>
    <row r="41" spans="1:15" ht="14.4">
      <c r="A41" s="158" t="s">
        <v>308</v>
      </c>
      <c r="B41" s="110"/>
      <c r="C41" s="110"/>
      <c r="D41" s="159"/>
      <c r="E41" s="157" t="s">
        <v>306</v>
      </c>
      <c r="F41" s="160"/>
      <c r="I41" s="149"/>
      <c r="J41" s="149"/>
      <c r="K41" s="149"/>
      <c r="L41" s="149"/>
      <c r="M41" s="149"/>
      <c r="N41" s="149"/>
      <c r="O41" s="149"/>
    </row>
    <row r="42" spans="1:15" ht="14.4">
      <c r="A42" s="25"/>
      <c r="B42" s="110"/>
      <c r="C42" s="110"/>
      <c r="D42" s="159"/>
      <c r="E42" s="161"/>
      <c r="F42" s="161"/>
      <c r="H42" s="162"/>
      <c r="I42" s="149"/>
      <c r="J42" s="149"/>
      <c r="K42" s="149"/>
      <c r="L42" s="149"/>
      <c r="M42" s="149"/>
      <c r="N42" s="149"/>
      <c r="O42" s="149"/>
    </row>
    <row r="43" spans="1:15" s="72" customFormat="1" ht="14.4">
      <c r="A43" s="250" t="s">
        <v>312</v>
      </c>
      <c r="B43" s="163"/>
      <c r="C43" s="163"/>
      <c r="D43" s="164"/>
      <c r="E43" s="165"/>
      <c r="F43" s="160"/>
      <c r="H43" s="165"/>
      <c r="I43" s="149"/>
      <c r="J43" s="149"/>
      <c r="K43" s="149"/>
      <c r="L43" s="149"/>
      <c r="M43" s="149"/>
      <c r="N43" s="149"/>
      <c r="O43" s="149"/>
    </row>
    <row r="44" spans="1:15" s="72" customFormat="1">
      <c r="C44" s="69"/>
      <c r="D44" s="69"/>
      <c r="E44" s="69"/>
      <c r="F44" s="71"/>
      <c r="G44" s="148"/>
      <c r="H44" s="148"/>
      <c r="I44" s="149"/>
      <c r="J44" s="149"/>
      <c r="K44" s="149"/>
      <c r="L44" s="149"/>
      <c r="M44" s="149"/>
      <c r="N44" s="149"/>
      <c r="O44" s="149"/>
    </row>
    <row r="45" spans="1:15" s="72" customFormat="1">
      <c r="C45" s="69"/>
      <c r="D45" s="69"/>
      <c r="E45" s="69"/>
      <c r="F45" s="71"/>
      <c r="G45" s="148"/>
      <c r="H45" s="148"/>
      <c r="I45" s="149"/>
      <c r="J45" s="149"/>
      <c r="K45" s="149"/>
      <c r="L45" s="149"/>
      <c r="M45" s="149"/>
      <c r="N45" s="149"/>
      <c r="O45" s="149"/>
    </row>
    <row r="46" spans="1:15" s="72" customFormat="1">
      <c r="C46" s="69"/>
      <c r="D46" s="69"/>
      <c r="E46" s="69"/>
      <c r="F46" s="71"/>
      <c r="G46" s="148"/>
      <c r="H46" s="148"/>
      <c r="I46" s="149"/>
      <c r="J46" s="149"/>
      <c r="K46" s="149"/>
      <c r="L46" s="149"/>
      <c r="M46" s="149"/>
      <c r="N46" s="149"/>
      <c r="O46" s="149"/>
    </row>
    <row r="47" spans="1:15" s="72" customFormat="1">
      <c r="C47" s="69"/>
      <c r="D47" s="69"/>
      <c r="E47" s="69"/>
      <c r="F47" s="71"/>
      <c r="G47" s="148"/>
      <c r="H47" s="148"/>
      <c r="I47" s="149"/>
      <c r="J47" s="149"/>
      <c r="K47" s="149"/>
      <c r="L47" s="149"/>
      <c r="M47" s="149"/>
      <c r="N47" s="149"/>
      <c r="O47" s="149"/>
    </row>
    <row r="48" spans="1:15" s="72" customFormat="1">
      <c r="C48" s="69"/>
      <c r="D48" s="69"/>
      <c r="E48" s="69"/>
      <c r="F48" s="71"/>
      <c r="G48" s="148"/>
      <c r="H48" s="148"/>
      <c r="I48" s="149"/>
      <c r="J48" s="149"/>
      <c r="K48" s="149"/>
      <c r="L48" s="149"/>
      <c r="M48" s="149"/>
      <c r="N48" s="149"/>
      <c r="O48" s="149"/>
    </row>
    <row r="49" spans="3:15" s="72" customFormat="1">
      <c r="C49" s="69"/>
      <c r="D49" s="69"/>
      <c r="E49" s="69"/>
      <c r="F49" s="71"/>
      <c r="G49" s="148"/>
      <c r="H49" s="148"/>
      <c r="I49" s="149"/>
      <c r="J49" s="149"/>
      <c r="K49" s="149"/>
      <c r="L49" s="149"/>
      <c r="M49" s="149"/>
      <c r="N49" s="149"/>
      <c r="O49" s="149"/>
    </row>
    <row r="50" spans="3:15" s="72" customFormat="1">
      <c r="C50" s="69"/>
      <c r="D50" s="69"/>
      <c r="E50" s="69"/>
      <c r="F50" s="71"/>
      <c r="G50" s="148"/>
      <c r="H50" s="148"/>
      <c r="I50" s="149"/>
      <c r="J50" s="149"/>
      <c r="K50" s="149"/>
      <c r="L50" s="149"/>
      <c r="M50" s="149"/>
      <c r="N50" s="149"/>
      <c r="O50" s="149"/>
    </row>
    <row r="51" spans="3:15" s="72" customFormat="1">
      <c r="C51" s="69"/>
      <c r="D51" s="69"/>
      <c r="E51" s="69"/>
      <c r="F51" s="71"/>
      <c r="G51" s="148"/>
      <c r="H51" s="148"/>
      <c r="I51" s="149"/>
      <c r="J51" s="149"/>
      <c r="K51" s="149"/>
      <c r="L51" s="149"/>
      <c r="M51" s="149"/>
      <c r="N51" s="149"/>
      <c r="O51" s="149"/>
    </row>
    <row r="52" spans="3:15" s="72" customFormat="1">
      <c r="C52" s="69"/>
      <c r="D52" s="69"/>
      <c r="E52" s="69"/>
      <c r="F52" s="71"/>
      <c r="G52" s="148"/>
      <c r="H52" s="148"/>
      <c r="I52" s="149"/>
      <c r="J52" s="149"/>
      <c r="K52" s="149"/>
      <c r="L52" s="149"/>
      <c r="M52" s="149"/>
      <c r="N52" s="149"/>
      <c r="O52" s="149"/>
    </row>
    <row r="53" spans="3:15" s="72" customFormat="1">
      <c r="C53" s="69"/>
      <c r="D53" s="69"/>
      <c r="E53" s="69"/>
      <c r="F53" s="71"/>
      <c r="G53" s="148"/>
      <c r="H53" s="148"/>
      <c r="I53" s="149"/>
      <c r="J53" s="149"/>
      <c r="K53" s="149"/>
      <c r="L53" s="149"/>
      <c r="M53" s="149"/>
      <c r="N53" s="149"/>
      <c r="O53" s="149"/>
    </row>
    <row r="54" spans="3:15" s="72" customFormat="1">
      <c r="C54" s="69"/>
      <c r="D54" s="69"/>
      <c r="E54" s="69"/>
      <c r="F54" s="71"/>
      <c r="G54" s="148"/>
      <c r="H54" s="148"/>
      <c r="I54" s="149"/>
      <c r="J54" s="149"/>
      <c r="K54" s="149"/>
      <c r="L54" s="149"/>
      <c r="M54" s="149"/>
      <c r="N54" s="149"/>
      <c r="O54" s="149"/>
    </row>
    <row r="55" spans="3:15" s="72" customFormat="1">
      <c r="C55" s="69"/>
      <c r="D55" s="69"/>
      <c r="E55" s="69"/>
      <c r="F55" s="71"/>
      <c r="G55" s="148"/>
      <c r="H55" s="148"/>
      <c r="I55" s="149"/>
      <c r="J55" s="149"/>
      <c r="K55" s="149"/>
      <c r="L55" s="149"/>
      <c r="M55" s="149"/>
      <c r="N55" s="149"/>
      <c r="O55" s="149"/>
    </row>
    <row r="56" spans="3:15" s="72" customFormat="1">
      <c r="C56" s="69"/>
      <c r="D56" s="69"/>
      <c r="E56" s="69"/>
      <c r="F56" s="71"/>
      <c r="G56" s="148"/>
      <c r="H56" s="148"/>
      <c r="I56" s="149"/>
      <c r="J56" s="149"/>
      <c r="K56" s="149"/>
      <c r="L56" s="149"/>
      <c r="M56" s="149"/>
      <c r="N56" s="149"/>
      <c r="O56" s="149"/>
    </row>
    <row r="57" spans="3:15" s="72" customFormat="1">
      <c r="C57" s="69"/>
      <c r="D57" s="69"/>
      <c r="E57" s="69"/>
      <c r="F57" s="71"/>
      <c r="G57" s="148"/>
      <c r="H57" s="148"/>
      <c r="I57" s="149"/>
      <c r="J57" s="149"/>
      <c r="K57" s="149"/>
      <c r="L57" s="149"/>
      <c r="M57" s="149"/>
      <c r="N57" s="149"/>
      <c r="O57" s="149"/>
    </row>
    <row r="58" spans="3:15" s="72" customFormat="1">
      <c r="C58" s="69"/>
      <c r="D58" s="69"/>
      <c r="E58" s="69"/>
      <c r="F58" s="71"/>
      <c r="G58" s="148"/>
      <c r="H58" s="148"/>
      <c r="I58" s="149"/>
      <c r="J58" s="149"/>
      <c r="K58" s="149"/>
      <c r="L58" s="149"/>
      <c r="M58" s="149"/>
      <c r="N58" s="149"/>
      <c r="O58" s="149"/>
    </row>
    <row r="59" spans="3:15" s="72" customFormat="1">
      <c r="C59" s="69"/>
      <c r="D59" s="69"/>
      <c r="E59" s="69"/>
      <c r="F59" s="71"/>
      <c r="G59" s="148"/>
      <c r="H59" s="148"/>
      <c r="I59" s="149"/>
      <c r="J59" s="149"/>
      <c r="K59" s="149"/>
      <c r="L59" s="149"/>
      <c r="M59" s="149"/>
      <c r="N59" s="149"/>
      <c r="O59" s="149"/>
    </row>
    <row r="60" spans="3:15" s="72" customFormat="1">
      <c r="C60" s="69"/>
      <c r="D60" s="69"/>
      <c r="E60" s="69"/>
      <c r="F60" s="71"/>
      <c r="G60" s="148"/>
      <c r="H60" s="148"/>
      <c r="I60" s="149"/>
      <c r="J60" s="149"/>
      <c r="K60" s="149"/>
      <c r="L60" s="149"/>
      <c r="M60" s="149"/>
      <c r="N60" s="149"/>
      <c r="O60" s="149"/>
    </row>
    <row r="61" spans="3:15" s="72" customFormat="1">
      <c r="C61" s="69"/>
      <c r="D61" s="69"/>
      <c r="E61" s="69"/>
      <c r="F61" s="71"/>
      <c r="G61" s="148"/>
      <c r="H61" s="148"/>
      <c r="I61" s="149"/>
      <c r="J61" s="149"/>
      <c r="K61" s="149"/>
      <c r="L61" s="149"/>
      <c r="M61" s="149"/>
      <c r="N61" s="149"/>
      <c r="O61" s="149"/>
    </row>
    <row r="62" spans="3:15" s="72" customFormat="1">
      <c r="C62" s="69"/>
      <c r="D62" s="69"/>
      <c r="E62" s="69"/>
      <c r="F62" s="71"/>
      <c r="G62" s="148"/>
      <c r="H62" s="148"/>
      <c r="I62" s="149"/>
      <c r="J62" s="149"/>
      <c r="K62" s="149"/>
      <c r="L62" s="149"/>
      <c r="M62" s="149"/>
      <c r="N62" s="149"/>
      <c r="O62" s="149"/>
    </row>
    <row r="63" spans="3:15" s="72" customFormat="1">
      <c r="C63" s="69"/>
      <c r="D63" s="69"/>
      <c r="E63" s="69"/>
      <c r="F63" s="71"/>
      <c r="G63" s="148"/>
      <c r="H63" s="148"/>
      <c r="I63" s="149"/>
      <c r="J63" s="149"/>
      <c r="K63" s="149"/>
      <c r="L63" s="149"/>
      <c r="M63" s="149"/>
      <c r="N63" s="149"/>
      <c r="O63" s="149"/>
    </row>
    <row r="64" spans="3:15" s="72" customFormat="1">
      <c r="C64" s="69"/>
      <c r="D64" s="69"/>
      <c r="E64" s="69"/>
      <c r="F64" s="71"/>
      <c r="G64" s="148"/>
      <c r="H64" s="148"/>
      <c r="I64" s="149"/>
      <c r="J64" s="149"/>
      <c r="K64" s="149"/>
      <c r="L64" s="149"/>
      <c r="M64" s="149"/>
      <c r="N64" s="149"/>
      <c r="O64" s="149"/>
    </row>
    <row r="65" spans="3:15" s="72" customFormat="1">
      <c r="C65" s="69"/>
      <c r="D65" s="69"/>
      <c r="E65" s="69"/>
      <c r="F65" s="71"/>
      <c r="G65" s="148"/>
      <c r="H65" s="148"/>
      <c r="I65" s="149"/>
      <c r="J65" s="149"/>
      <c r="K65" s="149"/>
      <c r="L65" s="149"/>
      <c r="M65" s="149"/>
      <c r="N65" s="149"/>
      <c r="O65" s="149"/>
    </row>
    <row r="66" spans="3:15" s="72" customFormat="1">
      <c r="C66" s="69"/>
      <c r="D66" s="69"/>
      <c r="E66" s="69"/>
      <c r="F66" s="71"/>
      <c r="G66" s="148"/>
      <c r="H66" s="148"/>
      <c r="I66" s="149"/>
      <c r="J66" s="149"/>
      <c r="K66" s="149"/>
      <c r="L66" s="149"/>
      <c r="M66" s="149"/>
      <c r="N66" s="149"/>
      <c r="O66" s="149"/>
    </row>
    <row r="67" spans="3:15" s="72" customFormat="1">
      <c r="C67" s="69"/>
      <c r="D67" s="69"/>
      <c r="E67" s="69"/>
      <c r="F67" s="71"/>
      <c r="G67" s="148"/>
      <c r="H67" s="148"/>
      <c r="I67" s="149"/>
      <c r="J67" s="149"/>
      <c r="K67" s="149"/>
      <c r="L67" s="149"/>
      <c r="M67" s="149"/>
      <c r="N67" s="149"/>
      <c r="O67" s="149"/>
    </row>
    <row r="68" spans="3:15" s="72" customFormat="1">
      <c r="C68" s="69"/>
      <c r="D68" s="69"/>
      <c r="E68" s="69"/>
      <c r="F68" s="71"/>
      <c r="G68" s="148"/>
      <c r="H68" s="148"/>
      <c r="I68" s="149"/>
      <c r="J68" s="149"/>
      <c r="K68" s="149"/>
      <c r="L68" s="149"/>
      <c r="M68" s="149"/>
      <c r="N68" s="149"/>
      <c r="O68" s="149"/>
    </row>
    <row r="69" spans="3:15" s="72" customFormat="1">
      <c r="C69" s="69"/>
      <c r="D69" s="69"/>
      <c r="E69" s="69"/>
      <c r="F69" s="71"/>
      <c r="G69" s="148"/>
      <c r="H69" s="148"/>
      <c r="I69" s="149"/>
      <c r="J69" s="149"/>
      <c r="K69" s="149"/>
      <c r="L69" s="149"/>
      <c r="M69" s="149"/>
      <c r="N69" s="149"/>
      <c r="O69" s="149"/>
    </row>
  </sheetData>
  <mergeCells count="16">
    <mergeCell ref="A32:A35"/>
    <mergeCell ref="B32:B35"/>
    <mergeCell ref="A39:B39"/>
    <mergeCell ref="A21:A22"/>
    <mergeCell ref="B21:B22"/>
    <mergeCell ref="A24:A27"/>
    <mergeCell ref="B24:B27"/>
    <mergeCell ref="A29:A30"/>
    <mergeCell ref="B29:B30"/>
    <mergeCell ref="A8:A19"/>
    <mergeCell ref="B8:B19"/>
    <mergeCell ref="E1:F1"/>
    <mergeCell ref="A2:F2"/>
    <mergeCell ref="A3:F3"/>
    <mergeCell ref="A4:F4"/>
    <mergeCell ref="A6:B6"/>
  </mergeCells>
  <printOptions horizontalCentered="1"/>
  <pageMargins left="0.19685039370078741" right="0.15748031496062992" top="0.23622047244094491" bottom="0.15748031496062992" header="0" footer="0"/>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R39"/>
  <sheetViews>
    <sheetView zoomScaleNormal="100" workbookViewId="0">
      <selection activeCell="C20" sqref="C20:C21"/>
    </sheetView>
  </sheetViews>
  <sheetFormatPr defaultRowHeight="13.8"/>
  <cols>
    <col min="1" max="1" width="7.88671875" style="166" customWidth="1"/>
    <col min="2" max="2" width="52.88671875" style="98" customWidth="1"/>
    <col min="3" max="3" width="16.109375" style="98" customWidth="1"/>
    <col min="4" max="4" width="15.5546875" style="98" customWidth="1"/>
    <col min="5" max="6" width="16.5546875" style="98" customWidth="1"/>
    <col min="7" max="7" width="15.33203125" style="98" customWidth="1"/>
    <col min="8" max="10" width="15.5546875" style="98" customWidth="1"/>
    <col min="11" max="11" width="20.109375" style="98" customWidth="1"/>
    <col min="12" max="12" width="9.109375" style="98"/>
    <col min="13" max="13" width="16.5546875" style="98" bestFit="1" customWidth="1"/>
    <col min="14" max="14" width="15.5546875" style="98" bestFit="1" customWidth="1"/>
    <col min="15" max="252" width="9.109375" style="98"/>
    <col min="253" max="253" width="7.88671875" style="98" customWidth="1"/>
    <col min="254" max="254" width="46.88671875" style="98" customWidth="1"/>
    <col min="255" max="266" width="10.6640625" style="98" customWidth="1"/>
    <col min="267" max="267" width="14.109375" style="98" customWidth="1"/>
    <col min="268" max="508" width="9.109375" style="98"/>
    <col min="509" max="509" width="7.88671875" style="98" customWidth="1"/>
    <col min="510" max="510" width="46.88671875" style="98" customWidth="1"/>
    <col min="511" max="522" width="10.6640625" style="98" customWidth="1"/>
    <col min="523" max="523" width="14.109375" style="98" customWidth="1"/>
    <col min="524" max="764" width="9.109375" style="98"/>
    <col min="765" max="765" width="7.88671875" style="98" customWidth="1"/>
    <col min="766" max="766" width="46.88671875" style="98" customWidth="1"/>
    <col min="767" max="778" width="10.6640625" style="98" customWidth="1"/>
    <col min="779" max="779" width="14.109375" style="98" customWidth="1"/>
    <col min="780" max="1020" width="9.109375" style="98"/>
    <col min="1021" max="1021" width="7.88671875" style="98" customWidth="1"/>
    <col min="1022" max="1022" width="46.88671875" style="98" customWidth="1"/>
    <col min="1023" max="1034" width="10.6640625" style="98" customWidth="1"/>
    <col min="1035" max="1035" width="14.109375" style="98" customWidth="1"/>
    <col min="1036" max="1276" width="9.109375" style="98"/>
    <col min="1277" max="1277" width="7.88671875" style="98" customWidth="1"/>
    <col min="1278" max="1278" width="46.88671875" style="98" customWidth="1"/>
    <col min="1279" max="1290" width="10.6640625" style="98" customWidth="1"/>
    <col min="1291" max="1291" width="14.109375" style="98" customWidth="1"/>
    <col min="1292" max="1532" width="9.109375" style="98"/>
    <col min="1533" max="1533" width="7.88671875" style="98" customWidth="1"/>
    <col min="1534" max="1534" width="46.88671875" style="98" customWidth="1"/>
    <col min="1535" max="1546" width="10.6640625" style="98" customWidth="1"/>
    <col min="1547" max="1547" width="14.109375" style="98" customWidth="1"/>
    <col min="1548" max="1788" width="9.109375" style="98"/>
    <col min="1789" max="1789" width="7.88671875" style="98" customWidth="1"/>
    <col min="1790" max="1790" width="46.88671875" style="98" customWidth="1"/>
    <col min="1791" max="1802" width="10.6640625" style="98" customWidth="1"/>
    <col min="1803" max="1803" width="14.109375" style="98" customWidth="1"/>
    <col min="1804" max="2044" width="9.109375" style="98"/>
    <col min="2045" max="2045" width="7.88671875" style="98" customWidth="1"/>
    <col min="2046" max="2046" width="46.88671875" style="98" customWidth="1"/>
    <col min="2047" max="2058" width="10.6640625" style="98" customWidth="1"/>
    <col min="2059" max="2059" width="14.109375" style="98" customWidth="1"/>
    <col min="2060" max="2300" width="9.109375" style="98"/>
    <col min="2301" max="2301" width="7.88671875" style="98" customWidth="1"/>
    <col min="2302" max="2302" width="46.88671875" style="98" customWidth="1"/>
    <col min="2303" max="2314" width="10.6640625" style="98" customWidth="1"/>
    <col min="2315" max="2315" width="14.109375" style="98" customWidth="1"/>
    <col min="2316" max="2556" width="9.109375" style="98"/>
    <col min="2557" max="2557" width="7.88671875" style="98" customWidth="1"/>
    <col min="2558" max="2558" width="46.88671875" style="98" customWidth="1"/>
    <col min="2559" max="2570" width="10.6640625" style="98" customWidth="1"/>
    <col min="2571" max="2571" width="14.109375" style="98" customWidth="1"/>
    <col min="2572" max="2812" width="9.109375" style="98"/>
    <col min="2813" max="2813" width="7.88671875" style="98" customWidth="1"/>
    <col min="2814" max="2814" width="46.88671875" style="98" customWidth="1"/>
    <col min="2815" max="2826" width="10.6640625" style="98" customWidth="1"/>
    <col min="2827" max="2827" width="14.109375" style="98" customWidth="1"/>
    <col min="2828" max="3068" width="9.109375" style="98"/>
    <col min="3069" max="3069" width="7.88671875" style="98" customWidth="1"/>
    <col min="3070" max="3070" width="46.88671875" style="98" customWidth="1"/>
    <col min="3071" max="3082" width="10.6640625" style="98" customWidth="1"/>
    <col min="3083" max="3083" width="14.109375" style="98" customWidth="1"/>
    <col min="3084" max="3324" width="9.109375" style="98"/>
    <col min="3325" max="3325" width="7.88671875" style="98" customWidth="1"/>
    <col min="3326" max="3326" width="46.88671875" style="98" customWidth="1"/>
    <col min="3327" max="3338" width="10.6640625" style="98" customWidth="1"/>
    <col min="3339" max="3339" width="14.109375" style="98" customWidth="1"/>
    <col min="3340" max="3580" width="9.109375" style="98"/>
    <col min="3581" max="3581" width="7.88671875" style="98" customWidth="1"/>
    <col min="3582" max="3582" width="46.88671875" style="98" customWidth="1"/>
    <col min="3583" max="3594" width="10.6640625" style="98" customWidth="1"/>
    <col min="3595" max="3595" width="14.109375" style="98" customWidth="1"/>
    <col min="3596" max="3836" width="9.109375" style="98"/>
    <col min="3837" max="3837" width="7.88671875" style="98" customWidth="1"/>
    <col min="3838" max="3838" width="46.88671875" style="98" customWidth="1"/>
    <col min="3839" max="3850" width="10.6640625" style="98" customWidth="1"/>
    <col min="3851" max="3851" width="14.109375" style="98" customWidth="1"/>
    <col min="3852" max="4092" width="9.109375" style="98"/>
    <col min="4093" max="4093" width="7.88671875" style="98" customWidth="1"/>
    <col min="4094" max="4094" width="46.88671875" style="98" customWidth="1"/>
    <col min="4095" max="4106" width="10.6640625" style="98" customWidth="1"/>
    <col min="4107" max="4107" width="14.109375" style="98" customWidth="1"/>
    <col min="4108" max="4348" width="9.109375" style="98"/>
    <col min="4349" max="4349" width="7.88671875" style="98" customWidth="1"/>
    <col min="4350" max="4350" width="46.88671875" style="98" customWidth="1"/>
    <col min="4351" max="4362" width="10.6640625" style="98" customWidth="1"/>
    <col min="4363" max="4363" width="14.109375" style="98" customWidth="1"/>
    <col min="4364" max="4604" width="9.109375" style="98"/>
    <col min="4605" max="4605" width="7.88671875" style="98" customWidth="1"/>
    <col min="4606" max="4606" width="46.88671875" style="98" customWidth="1"/>
    <col min="4607" max="4618" width="10.6640625" style="98" customWidth="1"/>
    <col min="4619" max="4619" width="14.109375" style="98" customWidth="1"/>
    <col min="4620" max="4860" width="9.109375" style="98"/>
    <col min="4861" max="4861" width="7.88671875" style="98" customWidth="1"/>
    <col min="4862" max="4862" width="46.88671875" style="98" customWidth="1"/>
    <col min="4863" max="4874" width="10.6640625" style="98" customWidth="1"/>
    <col min="4875" max="4875" width="14.109375" style="98" customWidth="1"/>
    <col min="4876" max="5116" width="9.109375" style="98"/>
    <col min="5117" max="5117" width="7.88671875" style="98" customWidth="1"/>
    <col min="5118" max="5118" width="46.88671875" style="98" customWidth="1"/>
    <col min="5119" max="5130" width="10.6640625" style="98" customWidth="1"/>
    <col min="5131" max="5131" width="14.109375" style="98" customWidth="1"/>
    <col min="5132" max="5372" width="9.109375" style="98"/>
    <col min="5373" max="5373" width="7.88671875" style="98" customWidth="1"/>
    <col min="5374" max="5374" width="46.88671875" style="98" customWidth="1"/>
    <col min="5375" max="5386" width="10.6640625" style="98" customWidth="1"/>
    <col min="5387" max="5387" width="14.109375" style="98" customWidth="1"/>
    <col min="5388" max="5628" width="9.109375" style="98"/>
    <col min="5629" max="5629" width="7.88671875" style="98" customWidth="1"/>
    <col min="5630" max="5630" width="46.88671875" style="98" customWidth="1"/>
    <col min="5631" max="5642" width="10.6640625" style="98" customWidth="1"/>
    <col min="5643" max="5643" width="14.109375" style="98" customWidth="1"/>
    <col min="5644" max="5884" width="9.109375" style="98"/>
    <col min="5885" max="5885" width="7.88671875" style="98" customWidth="1"/>
    <col min="5886" max="5886" width="46.88671875" style="98" customWidth="1"/>
    <col min="5887" max="5898" width="10.6640625" style="98" customWidth="1"/>
    <col min="5899" max="5899" width="14.109375" style="98" customWidth="1"/>
    <col min="5900" max="6140" width="9.109375" style="98"/>
    <col min="6141" max="6141" width="7.88671875" style="98" customWidth="1"/>
    <col min="6142" max="6142" width="46.88671875" style="98" customWidth="1"/>
    <col min="6143" max="6154" width="10.6640625" style="98" customWidth="1"/>
    <col min="6155" max="6155" width="14.109375" style="98" customWidth="1"/>
    <col min="6156" max="6396" width="9.109375" style="98"/>
    <col min="6397" max="6397" width="7.88671875" style="98" customWidth="1"/>
    <col min="6398" max="6398" width="46.88671875" style="98" customWidth="1"/>
    <col min="6399" max="6410" width="10.6640625" style="98" customWidth="1"/>
    <col min="6411" max="6411" width="14.109375" style="98" customWidth="1"/>
    <col min="6412" max="6652" width="9.109375" style="98"/>
    <col min="6653" max="6653" width="7.88671875" style="98" customWidth="1"/>
    <col min="6654" max="6654" width="46.88671875" style="98" customWidth="1"/>
    <col min="6655" max="6666" width="10.6640625" style="98" customWidth="1"/>
    <col min="6667" max="6667" width="14.109375" style="98" customWidth="1"/>
    <col min="6668" max="6908" width="9.109375" style="98"/>
    <col min="6909" max="6909" width="7.88671875" style="98" customWidth="1"/>
    <col min="6910" max="6910" width="46.88671875" style="98" customWidth="1"/>
    <col min="6911" max="6922" width="10.6640625" style="98" customWidth="1"/>
    <col min="6923" max="6923" width="14.109375" style="98" customWidth="1"/>
    <col min="6924" max="7164" width="9.109375" style="98"/>
    <col min="7165" max="7165" width="7.88671875" style="98" customWidth="1"/>
    <col min="7166" max="7166" width="46.88671875" style="98" customWidth="1"/>
    <col min="7167" max="7178" width="10.6640625" style="98" customWidth="1"/>
    <col min="7179" max="7179" width="14.109375" style="98" customWidth="1"/>
    <col min="7180" max="7420" width="9.109375" style="98"/>
    <col min="7421" max="7421" width="7.88671875" style="98" customWidth="1"/>
    <col min="7422" max="7422" width="46.88671875" style="98" customWidth="1"/>
    <col min="7423" max="7434" width="10.6640625" style="98" customWidth="1"/>
    <col min="7435" max="7435" width="14.109375" style="98" customWidth="1"/>
    <col min="7436" max="7676" width="9.109375" style="98"/>
    <col min="7677" max="7677" width="7.88671875" style="98" customWidth="1"/>
    <col min="7678" max="7678" width="46.88671875" style="98" customWidth="1"/>
    <col min="7679" max="7690" width="10.6640625" style="98" customWidth="1"/>
    <col min="7691" max="7691" width="14.109375" style="98" customWidth="1"/>
    <col min="7692" max="7932" width="9.109375" style="98"/>
    <col min="7933" max="7933" width="7.88671875" style="98" customWidth="1"/>
    <col min="7934" max="7934" width="46.88671875" style="98" customWidth="1"/>
    <col min="7935" max="7946" width="10.6640625" style="98" customWidth="1"/>
    <col min="7947" max="7947" width="14.109375" style="98" customWidth="1"/>
    <col min="7948" max="8188" width="9.109375" style="98"/>
    <col min="8189" max="8189" width="7.88671875" style="98" customWidth="1"/>
    <col min="8190" max="8190" width="46.88671875" style="98" customWidth="1"/>
    <col min="8191" max="8202" width="10.6640625" style="98" customWidth="1"/>
    <col min="8203" max="8203" width="14.109375" style="98" customWidth="1"/>
    <col min="8204" max="8444" width="9.109375" style="98"/>
    <col min="8445" max="8445" width="7.88671875" style="98" customWidth="1"/>
    <col min="8446" max="8446" width="46.88671875" style="98" customWidth="1"/>
    <col min="8447" max="8458" width="10.6640625" style="98" customWidth="1"/>
    <col min="8459" max="8459" width="14.109375" style="98" customWidth="1"/>
    <col min="8460" max="8700" width="9.109375" style="98"/>
    <col min="8701" max="8701" width="7.88671875" style="98" customWidth="1"/>
    <col min="8702" max="8702" width="46.88671875" style="98" customWidth="1"/>
    <col min="8703" max="8714" width="10.6640625" style="98" customWidth="1"/>
    <col min="8715" max="8715" width="14.109375" style="98" customWidth="1"/>
    <col min="8716" max="8956" width="9.109375" style="98"/>
    <col min="8957" max="8957" width="7.88671875" style="98" customWidth="1"/>
    <col min="8958" max="8958" width="46.88671875" style="98" customWidth="1"/>
    <col min="8959" max="8970" width="10.6640625" style="98" customWidth="1"/>
    <col min="8971" max="8971" width="14.109375" style="98" customWidth="1"/>
    <col min="8972" max="9212" width="9.109375" style="98"/>
    <col min="9213" max="9213" width="7.88671875" style="98" customWidth="1"/>
    <col min="9214" max="9214" width="46.88671875" style="98" customWidth="1"/>
    <col min="9215" max="9226" width="10.6640625" style="98" customWidth="1"/>
    <col min="9227" max="9227" width="14.109375" style="98" customWidth="1"/>
    <col min="9228" max="9468" width="9.109375" style="98"/>
    <col min="9469" max="9469" width="7.88671875" style="98" customWidth="1"/>
    <col min="9470" max="9470" width="46.88671875" style="98" customWidth="1"/>
    <col min="9471" max="9482" width="10.6640625" style="98" customWidth="1"/>
    <col min="9483" max="9483" width="14.109375" style="98" customWidth="1"/>
    <col min="9484" max="9724" width="9.109375" style="98"/>
    <col min="9725" max="9725" width="7.88671875" style="98" customWidth="1"/>
    <col min="9726" max="9726" width="46.88671875" style="98" customWidth="1"/>
    <col min="9727" max="9738" width="10.6640625" style="98" customWidth="1"/>
    <col min="9739" max="9739" width="14.109375" style="98" customWidth="1"/>
    <col min="9740" max="9980" width="9.109375" style="98"/>
    <col min="9981" max="9981" width="7.88671875" style="98" customWidth="1"/>
    <col min="9982" max="9982" width="46.88671875" style="98" customWidth="1"/>
    <col min="9983" max="9994" width="10.6640625" style="98" customWidth="1"/>
    <col min="9995" max="9995" width="14.109375" style="98" customWidth="1"/>
    <col min="9996" max="10236" width="9.109375" style="98"/>
    <col min="10237" max="10237" width="7.88671875" style="98" customWidth="1"/>
    <col min="10238" max="10238" width="46.88671875" style="98" customWidth="1"/>
    <col min="10239" max="10250" width="10.6640625" style="98" customWidth="1"/>
    <col min="10251" max="10251" width="14.109375" style="98" customWidth="1"/>
    <col min="10252" max="10492" width="9.109375" style="98"/>
    <col min="10493" max="10493" width="7.88671875" style="98" customWidth="1"/>
    <col min="10494" max="10494" width="46.88671875" style="98" customWidth="1"/>
    <col min="10495" max="10506" width="10.6640625" style="98" customWidth="1"/>
    <col min="10507" max="10507" width="14.109375" style="98" customWidth="1"/>
    <col min="10508" max="10748" width="9.109375" style="98"/>
    <col min="10749" max="10749" width="7.88671875" style="98" customWidth="1"/>
    <col min="10750" max="10750" width="46.88671875" style="98" customWidth="1"/>
    <col min="10751" max="10762" width="10.6640625" style="98" customWidth="1"/>
    <col min="10763" max="10763" width="14.109375" style="98" customWidth="1"/>
    <col min="10764" max="11004" width="9.109375" style="98"/>
    <col min="11005" max="11005" width="7.88671875" style="98" customWidth="1"/>
    <col min="11006" max="11006" width="46.88671875" style="98" customWidth="1"/>
    <col min="11007" max="11018" width="10.6640625" style="98" customWidth="1"/>
    <col min="11019" max="11019" width="14.109375" style="98" customWidth="1"/>
    <col min="11020" max="11260" width="9.109375" style="98"/>
    <col min="11261" max="11261" width="7.88671875" style="98" customWidth="1"/>
    <col min="11262" max="11262" width="46.88671875" style="98" customWidth="1"/>
    <col min="11263" max="11274" width="10.6640625" style="98" customWidth="1"/>
    <col min="11275" max="11275" width="14.109375" style="98" customWidth="1"/>
    <col min="11276" max="11516" width="9.109375" style="98"/>
    <col min="11517" max="11517" width="7.88671875" style="98" customWidth="1"/>
    <col min="11518" max="11518" width="46.88671875" style="98" customWidth="1"/>
    <col min="11519" max="11530" width="10.6640625" style="98" customWidth="1"/>
    <col min="11531" max="11531" width="14.109375" style="98" customWidth="1"/>
    <col min="11532" max="11772" width="9.109375" style="98"/>
    <col min="11773" max="11773" width="7.88671875" style="98" customWidth="1"/>
    <col min="11774" max="11774" width="46.88671875" style="98" customWidth="1"/>
    <col min="11775" max="11786" width="10.6640625" style="98" customWidth="1"/>
    <col min="11787" max="11787" width="14.109375" style="98" customWidth="1"/>
    <col min="11788" max="12028" width="9.109375" style="98"/>
    <col min="12029" max="12029" width="7.88671875" style="98" customWidth="1"/>
    <col min="12030" max="12030" width="46.88671875" style="98" customWidth="1"/>
    <col min="12031" max="12042" width="10.6640625" style="98" customWidth="1"/>
    <col min="12043" max="12043" width="14.109375" style="98" customWidth="1"/>
    <col min="12044" max="12284" width="9.109375" style="98"/>
    <col min="12285" max="12285" width="7.88671875" style="98" customWidth="1"/>
    <col min="12286" max="12286" width="46.88671875" style="98" customWidth="1"/>
    <col min="12287" max="12298" width="10.6640625" style="98" customWidth="1"/>
    <col min="12299" max="12299" width="14.109375" style="98" customWidth="1"/>
    <col min="12300" max="12540" width="9.109375" style="98"/>
    <col min="12541" max="12541" width="7.88671875" style="98" customWidth="1"/>
    <col min="12542" max="12542" width="46.88671875" style="98" customWidth="1"/>
    <col min="12543" max="12554" width="10.6640625" style="98" customWidth="1"/>
    <col min="12555" max="12555" width="14.109375" style="98" customWidth="1"/>
    <col min="12556" max="12796" width="9.109375" style="98"/>
    <col min="12797" max="12797" width="7.88671875" style="98" customWidth="1"/>
    <col min="12798" max="12798" width="46.88671875" style="98" customWidth="1"/>
    <col min="12799" max="12810" width="10.6640625" style="98" customWidth="1"/>
    <col min="12811" max="12811" width="14.109375" style="98" customWidth="1"/>
    <col min="12812" max="13052" width="9.109375" style="98"/>
    <col min="13053" max="13053" width="7.88671875" style="98" customWidth="1"/>
    <col min="13054" max="13054" width="46.88671875" style="98" customWidth="1"/>
    <col min="13055" max="13066" width="10.6640625" style="98" customWidth="1"/>
    <col min="13067" max="13067" width="14.109375" style="98" customWidth="1"/>
    <col min="13068" max="13308" width="9.109375" style="98"/>
    <col min="13309" max="13309" width="7.88671875" style="98" customWidth="1"/>
    <col min="13310" max="13310" width="46.88671875" style="98" customWidth="1"/>
    <col min="13311" max="13322" width="10.6640625" style="98" customWidth="1"/>
    <col min="13323" max="13323" width="14.109375" style="98" customWidth="1"/>
    <col min="13324" max="13564" width="9.109375" style="98"/>
    <col min="13565" max="13565" width="7.88671875" style="98" customWidth="1"/>
    <col min="13566" max="13566" width="46.88671875" style="98" customWidth="1"/>
    <col min="13567" max="13578" width="10.6640625" style="98" customWidth="1"/>
    <col min="13579" max="13579" width="14.109375" style="98" customWidth="1"/>
    <col min="13580" max="13820" width="9.109375" style="98"/>
    <col min="13821" max="13821" width="7.88671875" style="98" customWidth="1"/>
    <col min="13822" max="13822" width="46.88671875" style="98" customWidth="1"/>
    <col min="13823" max="13834" width="10.6640625" style="98" customWidth="1"/>
    <col min="13835" max="13835" width="14.109375" style="98" customWidth="1"/>
    <col min="13836" max="14076" width="9.109375" style="98"/>
    <col min="14077" max="14077" width="7.88671875" style="98" customWidth="1"/>
    <col min="14078" max="14078" width="46.88671875" style="98" customWidth="1"/>
    <col min="14079" max="14090" width="10.6640625" style="98" customWidth="1"/>
    <col min="14091" max="14091" width="14.109375" style="98" customWidth="1"/>
    <col min="14092" max="14332" width="9.109375" style="98"/>
    <col min="14333" max="14333" width="7.88671875" style="98" customWidth="1"/>
    <col min="14334" max="14334" width="46.88671875" style="98" customWidth="1"/>
    <col min="14335" max="14346" width="10.6640625" style="98" customWidth="1"/>
    <col min="14347" max="14347" width="14.109375" style="98" customWidth="1"/>
    <col min="14348" max="14588" width="9.109375" style="98"/>
    <col min="14589" max="14589" width="7.88671875" style="98" customWidth="1"/>
    <col min="14590" max="14590" width="46.88671875" style="98" customWidth="1"/>
    <col min="14591" max="14602" width="10.6640625" style="98" customWidth="1"/>
    <col min="14603" max="14603" width="14.109375" style="98" customWidth="1"/>
    <col min="14604" max="14844" width="9.109375" style="98"/>
    <col min="14845" max="14845" width="7.88671875" style="98" customWidth="1"/>
    <col min="14846" max="14846" width="46.88671875" style="98" customWidth="1"/>
    <col min="14847" max="14858" width="10.6640625" style="98" customWidth="1"/>
    <col min="14859" max="14859" width="14.109375" style="98" customWidth="1"/>
    <col min="14860" max="15100" width="9.109375" style="98"/>
    <col min="15101" max="15101" width="7.88671875" style="98" customWidth="1"/>
    <col min="15102" max="15102" width="46.88671875" style="98" customWidth="1"/>
    <col min="15103" max="15114" width="10.6640625" style="98" customWidth="1"/>
    <col min="15115" max="15115" width="14.109375" style="98" customWidth="1"/>
    <col min="15116" max="15356" width="9.109375" style="98"/>
    <col min="15357" max="15357" width="7.88671875" style="98" customWidth="1"/>
    <col min="15358" max="15358" width="46.88671875" style="98" customWidth="1"/>
    <col min="15359" max="15370" width="10.6640625" style="98" customWidth="1"/>
    <col min="15371" max="15371" width="14.109375" style="98" customWidth="1"/>
    <col min="15372" max="15612" width="9.109375" style="98"/>
    <col min="15613" max="15613" width="7.88671875" style="98" customWidth="1"/>
    <col min="15614" max="15614" width="46.88671875" style="98" customWidth="1"/>
    <col min="15615" max="15626" width="10.6640625" style="98" customWidth="1"/>
    <col min="15627" max="15627" width="14.109375" style="98" customWidth="1"/>
    <col min="15628" max="15868" width="9.109375" style="98"/>
    <col min="15869" max="15869" width="7.88671875" style="98" customWidth="1"/>
    <col min="15870" max="15870" width="46.88671875" style="98" customWidth="1"/>
    <col min="15871" max="15882" width="10.6640625" style="98" customWidth="1"/>
    <col min="15883" max="15883" width="14.109375" style="98" customWidth="1"/>
    <col min="15884" max="16124" width="9.109375" style="98"/>
    <col min="16125" max="16125" width="7.88671875" style="98" customWidth="1"/>
    <col min="16126" max="16126" width="46.88671875" style="98" customWidth="1"/>
    <col min="16127" max="16138" width="10.6640625" style="98" customWidth="1"/>
    <col min="16139" max="16139" width="14.109375" style="98" customWidth="1"/>
    <col min="16140" max="16383" width="9.109375" style="98"/>
    <col min="16384" max="16384" width="9.109375" style="98" customWidth="1"/>
  </cols>
  <sheetData>
    <row r="1" spans="1:14" ht="27" customHeight="1">
      <c r="B1" s="230" t="s">
        <v>292</v>
      </c>
      <c r="J1" s="829" t="s">
        <v>237</v>
      </c>
      <c r="K1" s="829"/>
    </row>
    <row r="2" spans="1:14" ht="56.25" customHeight="1">
      <c r="A2" s="832" t="s">
        <v>360</v>
      </c>
      <c r="B2" s="832"/>
      <c r="C2" s="832"/>
      <c r="D2" s="832"/>
      <c r="E2" s="832"/>
      <c r="F2" s="832"/>
      <c r="G2" s="832"/>
      <c r="H2" s="832"/>
      <c r="I2" s="832"/>
      <c r="J2" s="832"/>
      <c r="K2" s="832"/>
    </row>
    <row r="3" spans="1:14" ht="18.600000000000001">
      <c r="A3" s="168"/>
      <c r="B3" s="169"/>
      <c r="C3" s="167"/>
      <c r="D3" s="167"/>
      <c r="E3" s="167"/>
      <c r="F3" s="167"/>
      <c r="G3" s="167"/>
      <c r="H3" s="167"/>
      <c r="I3" s="167"/>
      <c r="J3" s="167"/>
      <c r="K3" s="167"/>
    </row>
    <row r="4" spans="1:14">
      <c r="B4" s="170"/>
    </row>
    <row r="5" spans="1:14" ht="14.4" thickBot="1">
      <c r="B5" s="170"/>
      <c r="K5" s="98" t="s">
        <v>356</v>
      </c>
    </row>
    <row r="6" spans="1:14" ht="39.75" customHeight="1" thickBot="1">
      <c r="A6" s="171" t="s">
        <v>238</v>
      </c>
      <c r="B6" s="172" t="s">
        <v>55</v>
      </c>
      <c r="C6" s="173" t="s">
        <v>239</v>
      </c>
      <c r="D6" s="173" t="s">
        <v>240</v>
      </c>
      <c r="E6" s="173" t="s">
        <v>241</v>
      </c>
      <c r="F6" s="173" t="s">
        <v>242</v>
      </c>
      <c r="G6" s="173" t="s">
        <v>243</v>
      </c>
      <c r="H6" s="173" t="s">
        <v>244</v>
      </c>
      <c r="I6" s="174">
        <v>2026</v>
      </c>
      <c r="J6" s="174">
        <v>2027</v>
      </c>
      <c r="K6" s="175" t="s">
        <v>245</v>
      </c>
    </row>
    <row r="7" spans="1:14" s="99" customFormat="1" ht="14.4" thickBot="1">
      <c r="A7" s="176">
        <v>1</v>
      </c>
      <c r="B7" s="177">
        <v>2</v>
      </c>
      <c r="C7" s="178">
        <v>6</v>
      </c>
      <c r="D7" s="178">
        <v>7</v>
      </c>
      <c r="E7" s="179">
        <v>8</v>
      </c>
      <c r="F7" s="179">
        <v>9</v>
      </c>
      <c r="G7" s="179">
        <v>10</v>
      </c>
      <c r="H7" s="179">
        <v>11</v>
      </c>
      <c r="I7" s="179">
        <v>12</v>
      </c>
      <c r="J7" s="179">
        <v>13</v>
      </c>
      <c r="K7" s="180">
        <v>14</v>
      </c>
    </row>
    <row r="8" spans="1:14">
      <c r="A8" s="181" t="s">
        <v>246</v>
      </c>
      <c r="B8" s="182" t="s">
        <v>247</v>
      </c>
      <c r="C8" s="183"/>
      <c r="D8" s="183"/>
      <c r="E8" s="183"/>
      <c r="F8" s="183"/>
      <c r="G8" s="183"/>
      <c r="H8" s="183"/>
      <c r="I8" s="183"/>
      <c r="J8" s="183"/>
      <c r="K8" s="349">
        <f t="shared" ref="K8:K13" si="0">SUM(C8:J8)</f>
        <v>0</v>
      </c>
    </row>
    <row r="9" spans="1:14">
      <c r="A9" s="184"/>
      <c r="B9" s="185" t="s">
        <v>248</v>
      </c>
      <c r="C9" s="186"/>
      <c r="D9" s="187"/>
      <c r="E9" s="187"/>
      <c r="F9" s="187"/>
      <c r="G9" s="187"/>
      <c r="H9" s="187"/>
      <c r="I9" s="186"/>
      <c r="J9" s="186"/>
      <c r="K9" s="349">
        <f t="shared" si="0"/>
        <v>0</v>
      </c>
      <c r="M9" s="188"/>
      <c r="N9" s="189"/>
    </row>
    <row r="10" spans="1:14">
      <c r="A10" s="184"/>
      <c r="B10" s="185" t="s">
        <v>249</v>
      </c>
      <c r="C10" s="186"/>
      <c r="D10" s="187"/>
      <c r="E10" s="187"/>
      <c r="F10" s="187"/>
      <c r="G10" s="187"/>
      <c r="H10" s="187"/>
      <c r="I10" s="186"/>
      <c r="J10" s="186"/>
      <c r="K10" s="349">
        <f t="shared" si="0"/>
        <v>0</v>
      </c>
    </row>
    <row r="11" spans="1:14">
      <c r="A11" s="184" t="s">
        <v>250</v>
      </c>
      <c r="B11" s="190" t="s">
        <v>251</v>
      </c>
      <c r="C11" s="579">
        <v>1.367</v>
      </c>
      <c r="D11" s="191"/>
      <c r="E11" s="191"/>
      <c r="F11" s="191"/>
      <c r="G11" s="191"/>
      <c r="H11" s="191"/>
      <c r="I11" s="186"/>
      <c r="J11" s="186"/>
      <c r="K11" s="349">
        <f t="shared" si="0"/>
        <v>1.367</v>
      </c>
    </row>
    <row r="12" spans="1:14">
      <c r="A12" s="184"/>
      <c r="B12" s="185" t="s">
        <v>248</v>
      </c>
      <c r="C12" s="580">
        <v>1.367</v>
      </c>
      <c r="D12" s="192"/>
      <c r="E12" s="192"/>
      <c r="F12" s="192"/>
      <c r="G12" s="192"/>
      <c r="H12" s="192"/>
      <c r="I12" s="192"/>
      <c r="J12" s="192"/>
      <c r="K12" s="349">
        <f t="shared" si="0"/>
        <v>1.367</v>
      </c>
    </row>
    <row r="13" spans="1:14">
      <c r="A13" s="184"/>
      <c r="B13" s="185" t="s">
        <v>249</v>
      </c>
      <c r="C13" s="186">
        <v>0</v>
      </c>
      <c r="D13" s="192"/>
      <c r="E13" s="192"/>
      <c r="F13" s="192"/>
      <c r="G13" s="192"/>
      <c r="H13" s="192"/>
      <c r="I13" s="192"/>
      <c r="J13" s="192"/>
      <c r="K13" s="349">
        <f t="shared" si="0"/>
        <v>0</v>
      </c>
    </row>
    <row r="14" spans="1:14">
      <c r="A14" s="184" t="s">
        <v>252</v>
      </c>
      <c r="B14" s="193" t="s">
        <v>253</v>
      </c>
      <c r="C14" s="192"/>
      <c r="D14" s="194"/>
      <c r="E14" s="194"/>
      <c r="F14" s="194"/>
      <c r="G14" s="194"/>
      <c r="H14" s="194"/>
      <c r="I14" s="192"/>
      <c r="J14" s="192"/>
      <c r="K14" s="349"/>
    </row>
    <row r="15" spans="1:14">
      <c r="A15" s="184"/>
      <c r="B15" s="185" t="s">
        <v>248</v>
      </c>
      <c r="C15" s="192"/>
      <c r="D15" s="194"/>
      <c r="E15" s="194"/>
      <c r="F15" s="194"/>
      <c r="G15" s="194"/>
      <c r="H15" s="194"/>
      <c r="I15" s="192"/>
      <c r="J15" s="192"/>
      <c r="K15" s="349"/>
    </row>
    <row r="16" spans="1:14">
      <c r="A16" s="184"/>
      <c r="B16" s="185" t="s">
        <v>249</v>
      </c>
      <c r="C16" s="192"/>
      <c r="D16" s="194"/>
      <c r="E16" s="194"/>
      <c r="F16" s="194"/>
      <c r="G16" s="194"/>
      <c r="H16" s="194"/>
      <c r="I16" s="192"/>
      <c r="J16" s="192"/>
      <c r="K16" s="349"/>
    </row>
    <row r="17" spans="1:11">
      <c r="A17" s="184" t="s">
        <v>254</v>
      </c>
      <c r="B17" s="190" t="s">
        <v>255</v>
      </c>
      <c r="C17" s="192"/>
      <c r="D17" s="192"/>
      <c r="E17" s="192"/>
      <c r="F17" s="192"/>
      <c r="G17" s="192"/>
      <c r="H17" s="192"/>
      <c r="I17" s="192"/>
      <c r="J17" s="192"/>
      <c r="K17" s="349"/>
    </row>
    <row r="18" spans="1:11">
      <c r="A18" s="184"/>
      <c r="B18" s="185" t="s">
        <v>248</v>
      </c>
      <c r="C18" s="192"/>
      <c r="D18" s="194"/>
      <c r="E18" s="194"/>
      <c r="F18" s="194"/>
      <c r="G18" s="194"/>
      <c r="H18" s="194"/>
      <c r="I18" s="192"/>
      <c r="J18" s="192"/>
      <c r="K18" s="349"/>
    </row>
    <row r="19" spans="1:11" ht="14.4" thickBot="1">
      <c r="A19" s="195"/>
      <c r="B19" s="196" t="s">
        <v>249</v>
      </c>
      <c r="C19" s="197"/>
      <c r="D19" s="198"/>
      <c r="E19" s="198"/>
      <c r="F19" s="198"/>
      <c r="G19" s="198"/>
      <c r="H19" s="198"/>
      <c r="I19" s="197"/>
      <c r="J19" s="197"/>
      <c r="K19" s="350"/>
    </row>
    <row r="20" spans="1:11">
      <c r="A20" s="199"/>
      <c r="B20" s="200" t="s">
        <v>256</v>
      </c>
      <c r="C20" s="581">
        <v>1.367</v>
      </c>
      <c r="D20" s="201"/>
      <c r="E20" s="201"/>
      <c r="F20" s="201"/>
      <c r="G20" s="201"/>
      <c r="H20" s="201"/>
      <c r="I20" s="201"/>
      <c r="J20" s="201"/>
      <c r="K20" s="351">
        <f>SUM(C20:J20)</f>
        <v>1.367</v>
      </c>
    </row>
    <row r="21" spans="1:11" s="100" customFormat="1">
      <c r="A21" s="202"/>
      <c r="B21" s="185" t="s">
        <v>248</v>
      </c>
      <c r="C21" s="582">
        <v>1.367</v>
      </c>
      <c r="D21" s="203"/>
      <c r="E21" s="203"/>
      <c r="F21" s="203"/>
      <c r="G21" s="203"/>
      <c r="H21" s="203"/>
      <c r="I21" s="203"/>
      <c r="J21" s="203"/>
      <c r="K21" s="352">
        <f>SUM(C21:J21)</f>
        <v>1.367</v>
      </c>
    </row>
    <row r="22" spans="1:11" ht="14.4" thickBot="1">
      <c r="A22" s="204"/>
      <c r="B22" s="205" t="s">
        <v>249</v>
      </c>
      <c r="C22" s="206">
        <v>0</v>
      </c>
      <c r="D22" s="206"/>
      <c r="E22" s="206"/>
      <c r="F22" s="206"/>
      <c r="G22" s="206"/>
      <c r="H22" s="206"/>
      <c r="I22" s="206"/>
      <c r="J22" s="206"/>
      <c r="K22" s="353">
        <f>SUM(C22:J22)</f>
        <v>0</v>
      </c>
    </row>
    <row r="23" spans="1:11">
      <c r="A23" s="207"/>
      <c r="B23" s="100"/>
      <c r="C23" s="100"/>
      <c r="D23" s="100"/>
      <c r="E23" s="100"/>
      <c r="F23" s="100"/>
      <c r="G23" s="100"/>
      <c r="H23" s="100"/>
      <c r="I23" s="100"/>
      <c r="J23" s="100"/>
      <c r="K23" s="208"/>
    </row>
    <row r="24" spans="1:11">
      <c r="A24" s="209" t="s">
        <v>259</v>
      </c>
      <c r="B24" s="210"/>
      <c r="C24" s="210"/>
      <c r="D24" s="210"/>
      <c r="E24" s="210"/>
      <c r="F24" s="210"/>
      <c r="G24" s="210"/>
      <c r="H24" s="210"/>
      <c r="I24" s="210"/>
      <c r="J24" s="210"/>
      <c r="K24" s="101"/>
    </row>
    <row r="25" spans="1:11" ht="50.25" customHeight="1">
      <c r="A25" s="830" t="s">
        <v>257</v>
      </c>
      <c r="B25" s="830"/>
      <c r="C25" s="830"/>
      <c r="D25" s="830"/>
      <c r="E25" s="830"/>
      <c r="F25" s="830"/>
      <c r="G25" s="830"/>
      <c r="H25" s="830"/>
      <c r="I25" s="830"/>
      <c r="J25" s="830"/>
      <c r="K25" s="830"/>
    </row>
    <row r="28" spans="1:11" ht="18">
      <c r="A28" s="211" t="s">
        <v>301</v>
      </c>
      <c r="B28" s="167"/>
      <c r="C28" s="831" t="s">
        <v>306</v>
      </c>
      <c r="D28" s="831"/>
      <c r="E28" s="831"/>
      <c r="F28" s="831"/>
      <c r="G28" s="831"/>
      <c r="H28" s="831"/>
      <c r="I28" s="212"/>
      <c r="J28" s="212"/>
      <c r="K28" s="213"/>
    </row>
    <row r="29" spans="1:11">
      <c r="A29" s="98"/>
    </row>
    <row r="30" spans="1:11">
      <c r="A30" s="249" t="s">
        <v>304</v>
      </c>
    </row>
    <row r="31" spans="1:11">
      <c r="A31" s="98"/>
      <c r="B31" s="214"/>
      <c r="C31" s="215"/>
      <c r="D31" s="189"/>
      <c r="E31" s="189"/>
      <c r="J31" s="189"/>
    </row>
    <row r="32" spans="1:11">
      <c r="A32" s="98"/>
      <c r="C32" s="215"/>
      <c r="F32" s="189"/>
    </row>
    <row r="33" spans="1:18">
      <c r="A33" s="98"/>
      <c r="C33" s="189"/>
    </row>
    <row r="34" spans="1:18">
      <c r="A34" s="98"/>
    </row>
    <row r="38" spans="1:18" ht="12.75" customHeight="1">
      <c r="B38" s="216"/>
      <c r="C38" s="216"/>
      <c r="D38" s="216"/>
      <c r="E38" s="216"/>
      <c r="F38" s="216"/>
      <c r="G38" s="216"/>
      <c r="H38" s="216"/>
      <c r="I38" s="216"/>
      <c r="J38" s="216"/>
      <c r="K38" s="216"/>
      <c r="L38" s="216"/>
      <c r="M38" s="100"/>
      <c r="N38" s="100"/>
      <c r="O38" s="100"/>
      <c r="P38" s="100"/>
      <c r="Q38" s="100"/>
      <c r="R38" s="100"/>
    </row>
    <row r="39" spans="1:18">
      <c r="B39" s="100"/>
      <c r="C39" s="100"/>
      <c r="D39" s="100"/>
      <c r="E39" s="100"/>
      <c r="F39" s="100"/>
      <c r="G39" s="100"/>
      <c r="H39" s="100"/>
      <c r="I39" s="100"/>
      <c r="J39" s="100"/>
      <c r="K39" s="100"/>
      <c r="L39" s="100"/>
      <c r="M39" s="100"/>
      <c r="N39" s="100"/>
      <c r="O39" s="100"/>
      <c r="P39" s="100"/>
      <c r="Q39" s="100"/>
      <c r="R39" s="100"/>
    </row>
  </sheetData>
  <mergeCells count="4">
    <mergeCell ref="J1:K1"/>
    <mergeCell ref="A25:K25"/>
    <mergeCell ref="C28:H28"/>
    <mergeCell ref="A2:K2"/>
  </mergeCells>
  <printOptions horizontalCentered="1"/>
  <pageMargins left="0" right="0" top="0.59055118110236227" bottom="0.39370078740157483" header="0" footer="0"/>
  <pageSetup paperSize="9"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I46"/>
  <sheetViews>
    <sheetView view="pageBreakPreview" zoomScale="90" zoomScaleNormal="100" zoomScaleSheetLayoutView="90" workbookViewId="0">
      <selection activeCell="H10" sqref="H10"/>
    </sheetView>
  </sheetViews>
  <sheetFormatPr defaultColWidth="9.109375" defaultRowHeight="13.8"/>
  <cols>
    <col min="1" max="1" width="48" style="217" customWidth="1"/>
    <col min="2" max="2" width="20.6640625" style="217" customWidth="1"/>
    <col min="3" max="3" width="19.33203125" style="217" customWidth="1"/>
    <col min="4" max="4" width="19.109375" style="217" customWidth="1"/>
    <col min="5" max="5" width="19.5546875" style="217" customWidth="1"/>
    <col min="6" max="6" width="16.88671875" style="217" customWidth="1"/>
    <col min="7" max="7" width="18" style="217" customWidth="1"/>
    <col min="8" max="8" width="18.44140625" style="217" customWidth="1"/>
    <col min="9" max="9" width="18.5546875" style="217" customWidth="1"/>
    <col min="10" max="16384" width="9.109375" style="217"/>
  </cols>
  <sheetData>
    <row r="1" spans="1:9" ht="29.25" customHeight="1">
      <c r="A1" s="354"/>
      <c r="B1" s="354"/>
      <c r="C1" s="354"/>
      <c r="D1" s="354"/>
      <c r="E1" s="354"/>
      <c r="F1" s="354"/>
      <c r="G1" s="354"/>
      <c r="H1" s="834" t="s">
        <v>175</v>
      </c>
      <c r="I1" s="834"/>
    </row>
    <row r="2" spans="1:9" ht="18" customHeight="1">
      <c r="A2" s="835" t="s">
        <v>77</v>
      </c>
      <c r="B2" s="835"/>
      <c r="C2" s="835"/>
      <c r="D2" s="835"/>
      <c r="E2" s="835"/>
      <c r="F2" s="835"/>
      <c r="G2" s="835"/>
      <c r="H2" s="835"/>
      <c r="I2" s="835"/>
    </row>
    <row r="3" spans="1:9" ht="18" customHeight="1">
      <c r="A3" s="835" t="s">
        <v>333</v>
      </c>
      <c r="B3" s="835"/>
      <c r="C3" s="835"/>
      <c r="D3" s="835"/>
      <c r="E3" s="835"/>
      <c r="F3" s="835"/>
      <c r="G3" s="835"/>
      <c r="H3" s="835"/>
      <c r="I3" s="835"/>
    </row>
    <row r="4" spans="1:9" ht="15.75" customHeight="1">
      <c r="A4" s="835" t="s">
        <v>88</v>
      </c>
      <c r="B4" s="835"/>
      <c r="C4" s="835"/>
      <c r="D4" s="835"/>
      <c r="E4" s="835"/>
      <c r="F4" s="835"/>
      <c r="G4" s="835"/>
      <c r="H4" s="835"/>
      <c r="I4" s="835"/>
    </row>
    <row r="5" spans="1:9" ht="18" customHeight="1">
      <c r="A5" s="836" t="s">
        <v>361</v>
      </c>
      <c r="B5" s="836"/>
      <c r="C5" s="836"/>
      <c r="D5" s="836"/>
      <c r="E5" s="836"/>
      <c r="F5" s="836"/>
      <c r="G5" s="836"/>
      <c r="H5" s="836"/>
      <c r="I5" s="836"/>
    </row>
    <row r="6" spans="1:9" ht="14.4">
      <c r="A6" s="355"/>
      <c r="B6" s="355"/>
      <c r="C6" s="355"/>
      <c r="D6" s="355"/>
      <c r="E6" s="355"/>
      <c r="F6" s="355"/>
      <c r="G6" s="356"/>
      <c r="H6" s="355"/>
      <c r="I6" s="356" t="s">
        <v>232</v>
      </c>
    </row>
    <row r="7" spans="1:9" ht="27.75" customHeight="1">
      <c r="A7" s="833"/>
      <c r="B7" s="833" t="s">
        <v>334</v>
      </c>
      <c r="C7" s="833"/>
      <c r="D7" s="838" t="s">
        <v>335</v>
      </c>
      <c r="E7" s="838" t="s">
        <v>336</v>
      </c>
      <c r="F7" s="833" t="s">
        <v>337</v>
      </c>
      <c r="G7" s="833"/>
      <c r="H7" s="833" t="s">
        <v>87</v>
      </c>
      <c r="I7" s="833"/>
    </row>
    <row r="8" spans="1:9" ht="27.6">
      <c r="A8" s="833"/>
      <c r="B8" s="348" t="s">
        <v>78</v>
      </c>
      <c r="C8" s="348" t="s">
        <v>79</v>
      </c>
      <c r="D8" s="839"/>
      <c r="E8" s="839"/>
      <c r="F8" s="348" t="s">
        <v>78</v>
      </c>
      <c r="G8" s="348" t="s">
        <v>79</v>
      </c>
      <c r="H8" s="348" t="s">
        <v>78</v>
      </c>
      <c r="I8" s="348" t="s">
        <v>79</v>
      </c>
    </row>
    <row r="9" spans="1:9" ht="37.5" customHeight="1">
      <c r="A9" s="357" t="s">
        <v>80</v>
      </c>
      <c r="B9" s="358">
        <f>B10</f>
        <v>1738640.86</v>
      </c>
      <c r="C9" s="358">
        <v>1738653.87</v>
      </c>
      <c r="D9" s="358">
        <f>D10</f>
        <v>1069830.1599999999</v>
      </c>
      <c r="E9" s="358">
        <f>E10</f>
        <v>33942.39</v>
      </c>
      <c r="F9" s="358">
        <f t="shared" ref="F9:G9" si="0">F10</f>
        <v>1704695.31</v>
      </c>
      <c r="G9" s="358">
        <f t="shared" si="0"/>
        <v>1069830.1599999999</v>
      </c>
      <c r="H9" s="359">
        <f>H10</f>
        <v>-33945.550000000047</v>
      </c>
      <c r="I9" s="359">
        <f>I10</f>
        <v>-33942.39000000013</v>
      </c>
    </row>
    <row r="10" spans="1:9" ht="23.25" customHeight="1">
      <c r="A10" s="360" t="s">
        <v>81</v>
      </c>
      <c r="B10" s="361">
        <v>1738640.86</v>
      </c>
      <c r="C10" s="361">
        <v>1103772.55</v>
      </c>
      <c r="D10" s="361">
        <v>1069830.1599999999</v>
      </c>
      <c r="E10" s="361">
        <v>33942.39</v>
      </c>
      <c r="F10" s="361">
        <v>1704695.31</v>
      </c>
      <c r="G10" s="361">
        <v>1069830.1599999999</v>
      </c>
      <c r="H10" s="362">
        <f>F10-B10</f>
        <v>-33945.550000000047</v>
      </c>
      <c r="I10" s="362">
        <f>G10-C10</f>
        <v>-33942.39000000013</v>
      </c>
    </row>
    <row r="11" spans="1:9" s="218" customFormat="1" ht="33.75" customHeight="1">
      <c r="A11" s="357" t="s">
        <v>82</v>
      </c>
      <c r="B11" s="358"/>
      <c r="C11" s="358"/>
      <c r="D11" s="358"/>
      <c r="E11" s="358"/>
      <c r="F11" s="358"/>
      <c r="G11" s="358"/>
      <c r="H11" s="359"/>
      <c r="I11" s="359"/>
    </row>
    <row r="12" spans="1:9" s="218" customFormat="1" ht="36" customHeight="1">
      <c r="A12" s="360" t="s">
        <v>83</v>
      </c>
      <c r="B12" s="361"/>
      <c r="C12" s="361"/>
      <c r="D12" s="361"/>
      <c r="E12" s="361"/>
      <c r="F12" s="361"/>
      <c r="G12" s="361"/>
      <c r="H12" s="362"/>
      <c r="I12" s="362"/>
    </row>
    <row r="13" spans="1:9" ht="37.5" customHeight="1">
      <c r="A13" s="357" t="s">
        <v>84</v>
      </c>
      <c r="B13" s="358"/>
      <c r="C13" s="358"/>
      <c r="D13" s="358"/>
      <c r="E13" s="358"/>
      <c r="F13" s="358"/>
      <c r="G13" s="358"/>
      <c r="H13" s="359"/>
      <c r="I13" s="359"/>
    </row>
    <row r="14" spans="1:9" ht="30" customHeight="1">
      <c r="A14" s="357" t="s">
        <v>85</v>
      </c>
      <c r="B14" s="358"/>
      <c r="C14" s="358"/>
      <c r="D14" s="358"/>
      <c r="E14" s="358"/>
      <c r="F14" s="358"/>
      <c r="G14" s="358"/>
      <c r="H14" s="359"/>
      <c r="I14" s="359"/>
    </row>
    <row r="15" spans="1:9" ht="13.95" customHeight="1">
      <c r="A15" s="355"/>
      <c r="B15" s="355"/>
      <c r="C15" s="355"/>
      <c r="D15" s="355"/>
      <c r="E15" s="355"/>
      <c r="F15" s="355"/>
      <c r="G15" s="355"/>
      <c r="H15" s="355"/>
      <c r="I15" s="355"/>
    </row>
    <row r="16" spans="1:9" ht="13.95" customHeight="1">
      <c r="A16" s="355"/>
      <c r="B16" s="355"/>
      <c r="C16" s="355"/>
      <c r="D16" s="355"/>
      <c r="E16" s="355"/>
      <c r="F16" s="355"/>
      <c r="G16" s="355"/>
      <c r="H16" s="355"/>
      <c r="I16" s="355"/>
    </row>
    <row r="17" spans="1:9" ht="15" customHeight="1">
      <c r="A17" s="245" t="s">
        <v>301</v>
      </c>
      <c r="B17" s="246"/>
      <c r="C17" s="246"/>
      <c r="D17" s="246"/>
      <c r="E17" s="355"/>
      <c r="F17" s="355"/>
      <c r="G17" s="355"/>
      <c r="H17" s="355"/>
      <c r="I17" s="355"/>
    </row>
    <row r="18" spans="1:9" ht="15" customHeight="1">
      <c r="A18" s="244" t="s">
        <v>302</v>
      </c>
      <c r="B18" s="245"/>
      <c r="C18" s="837" t="s">
        <v>303</v>
      </c>
      <c r="D18" s="694"/>
      <c r="E18" s="355"/>
      <c r="F18" s="355"/>
      <c r="G18" s="355"/>
      <c r="H18" s="355"/>
      <c r="I18" s="355"/>
    </row>
    <row r="19" spans="1:9" ht="15.6">
      <c r="A19" s="244"/>
      <c r="B19" s="245"/>
      <c r="C19" s="245"/>
      <c r="D19" s="245"/>
      <c r="E19" s="355"/>
      <c r="F19" s="355"/>
      <c r="G19" s="355"/>
      <c r="H19" s="355"/>
      <c r="I19" s="355"/>
    </row>
    <row r="20" spans="1:9" ht="15.6">
      <c r="A20" s="247" t="s">
        <v>304</v>
      </c>
      <c r="B20" s="245"/>
      <c r="C20" s="245"/>
      <c r="D20" s="245"/>
      <c r="E20" s="355"/>
      <c r="F20" s="355"/>
      <c r="G20" s="355"/>
      <c r="H20" s="355"/>
      <c r="I20" s="355"/>
    </row>
    <row r="21" spans="1:9" ht="15.75" hidden="1" customHeight="1">
      <c r="A21" s="363"/>
      <c r="B21" s="355"/>
      <c r="C21" s="355"/>
      <c r="D21" s="355"/>
      <c r="E21" s="355"/>
      <c r="F21" s="355"/>
      <c r="G21" s="355"/>
      <c r="H21" s="355"/>
      <c r="I21" s="355"/>
    </row>
    <row r="22" spans="1:9" ht="15.75" hidden="1" customHeight="1">
      <c r="A22" s="355"/>
      <c r="B22" s="355"/>
      <c r="C22" s="355"/>
      <c r="D22" s="355"/>
      <c r="E22" s="355"/>
      <c r="F22" s="355"/>
      <c r="G22" s="355"/>
      <c r="H22" s="355"/>
      <c r="I22" s="355"/>
    </row>
    <row r="23" spans="1:9" ht="14.4">
      <c r="A23" s="355"/>
      <c r="B23" s="355"/>
      <c r="C23" s="355"/>
      <c r="D23" s="355"/>
      <c r="E23" s="355"/>
      <c r="F23" s="355"/>
      <c r="G23" s="355"/>
      <c r="H23" s="355"/>
      <c r="I23" s="355"/>
    </row>
    <row r="24" spans="1:9" ht="14.4">
      <c r="A24" s="355"/>
      <c r="B24" s="355"/>
      <c r="C24" s="355"/>
      <c r="D24" s="355"/>
      <c r="E24" s="355"/>
      <c r="F24" s="355"/>
      <c r="G24" s="355"/>
      <c r="H24" s="355"/>
      <c r="I24" s="355"/>
    </row>
    <row r="25" spans="1:9" ht="14.4">
      <c r="A25" s="355"/>
      <c r="B25" s="355"/>
      <c r="C25" s="355"/>
      <c r="D25" s="355"/>
      <c r="E25" s="355"/>
      <c r="F25" s="355"/>
      <c r="G25" s="355"/>
      <c r="H25" s="355"/>
      <c r="I25" s="355"/>
    </row>
    <row r="26" spans="1:9" ht="14.4">
      <c r="A26" s="355"/>
      <c r="B26" s="355"/>
      <c r="C26" s="355"/>
      <c r="D26" s="355"/>
      <c r="E26" s="355"/>
      <c r="F26" s="355"/>
      <c r="G26" s="355"/>
      <c r="H26" s="355"/>
      <c r="I26" s="355"/>
    </row>
    <row r="27" spans="1:9" ht="14.4">
      <c r="A27" s="355"/>
      <c r="B27" s="355"/>
      <c r="C27" s="355"/>
      <c r="D27" s="355"/>
      <c r="E27" s="355"/>
      <c r="F27" s="355"/>
      <c r="G27" s="355"/>
      <c r="H27" s="355"/>
      <c r="I27" s="355"/>
    </row>
    <row r="28" spans="1:9" ht="14.4">
      <c r="A28" s="355"/>
      <c r="B28" s="355"/>
      <c r="C28" s="355"/>
      <c r="D28" s="355"/>
      <c r="E28" s="355"/>
      <c r="F28" s="355"/>
      <c r="G28" s="355"/>
      <c r="H28" s="355"/>
      <c r="I28" s="355"/>
    </row>
    <row r="29" spans="1:9" ht="14.4">
      <c r="A29" s="355"/>
      <c r="B29" s="355"/>
      <c r="C29" s="355"/>
      <c r="D29" s="355"/>
      <c r="E29" s="355"/>
      <c r="F29" s="355"/>
      <c r="G29" s="355"/>
      <c r="H29" s="355"/>
      <c r="I29" s="355"/>
    </row>
    <row r="30" spans="1:9" ht="14.4">
      <c r="A30" s="355"/>
      <c r="B30" s="355"/>
      <c r="C30" s="355"/>
      <c r="D30" s="355"/>
      <c r="E30" s="355"/>
      <c r="F30" s="355"/>
      <c r="G30" s="355"/>
      <c r="H30" s="355"/>
      <c r="I30" s="355"/>
    </row>
    <row r="31" spans="1:9" ht="14.4">
      <c r="A31" s="355"/>
      <c r="B31" s="355"/>
      <c r="C31" s="355"/>
      <c r="D31" s="355"/>
      <c r="E31" s="355"/>
      <c r="F31" s="355"/>
      <c r="G31" s="355"/>
      <c r="H31" s="355"/>
      <c r="I31" s="355"/>
    </row>
    <row r="32" spans="1:9" ht="14.4">
      <c r="A32" s="355"/>
      <c r="B32" s="355"/>
      <c r="C32" s="355"/>
      <c r="D32" s="355"/>
      <c r="E32" s="355"/>
      <c r="F32" s="355"/>
      <c r="G32" s="355"/>
      <c r="H32" s="355"/>
      <c r="I32" s="355"/>
    </row>
    <row r="33" spans="1:9" ht="14.4">
      <c r="A33" s="355"/>
      <c r="B33" s="355"/>
      <c r="C33" s="355"/>
      <c r="D33" s="355"/>
      <c r="E33" s="355"/>
      <c r="F33" s="355"/>
      <c r="G33" s="355"/>
      <c r="H33" s="355"/>
      <c r="I33" s="355"/>
    </row>
    <row r="34" spans="1:9" ht="14.4">
      <c r="A34" s="355"/>
      <c r="B34" s="355"/>
      <c r="C34" s="355"/>
      <c r="D34" s="355"/>
      <c r="E34" s="355"/>
      <c r="F34" s="355"/>
      <c r="G34" s="355"/>
      <c r="H34" s="355"/>
      <c r="I34" s="355"/>
    </row>
    <row r="35" spans="1:9" ht="14.4">
      <c r="A35" s="355"/>
      <c r="B35" s="355"/>
      <c r="C35" s="355"/>
      <c r="D35" s="355"/>
      <c r="E35" s="355"/>
      <c r="F35" s="355"/>
      <c r="G35" s="355"/>
      <c r="H35" s="355"/>
      <c r="I35" s="355"/>
    </row>
    <row r="36" spans="1:9" ht="14.4">
      <c r="A36" s="355"/>
      <c r="B36" s="355"/>
      <c r="C36" s="355"/>
      <c r="D36" s="355"/>
      <c r="E36" s="355"/>
      <c r="F36" s="355"/>
      <c r="G36" s="355"/>
      <c r="H36" s="355"/>
      <c r="I36" s="355"/>
    </row>
    <row r="37" spans="1:9" ht="14.4">
      <c r="A37" s="355"/>
      <c r="B37" s="355"/>
      <c r="C37" s="355"/>
      <c r="D37" s="355"/>
      <c r="E37" s="355"/>
      <c r="F37" s="355"/>
      <c r="G37" s="355"/>
      <c r="H37" s="355"/>
      <c r="I37" s="355"/>
    </row>
    <row r="38" spans="1:9" ht="14.4">
      <c r="A38" s="355"/>
      <c r="B38" s="355"/>
      <c r="C38" s="355"/>
      <c r="D38" s="355"/>
      <c r="E38" s="355"/>
      <c r="F38" s="355"/>
      <c r="G38" s="355"/>
      <c r="H38" s="355"/>
      <c r="I38" s="355"/>
    </row>
    <row r="39" spans="1:9" ht="14.4">
      <c r="A39" s="355"/>
      <c r="B39" s="355"/>
      <c r="C39" s="355"/>
      <c r="D39" s="355"/>
      <c r="E39" s="355"/>
      <c r="F39" s="355"/>
      <c r="G39" s="355"/>
      <c r="H39" s="355"/>
      <c r="I39" s="355"/>
    </row>
    <row r="40" spans="1:9" ht="14.4">
      <c r="A40" s="355"/>
      <c r="B40" s="355"/>
      <c r="C40" s="355"/>
      <c r="D40" s="355"/>
      <c r="E40" s="355"/>
      <c r="F40" s="355"/>
      <c r="G40" s="355"/>
      <c r="H40" s="355"/>
      <c r="I40" s="355"/>
    </row>
    <row r="41" spans="1:9" ht="14.4">
      <c r="A41" s="355"/>
      <c r="B41" s="355"/>
      <c r="C41" s="355"/>
      <c r="D41" s="355"/>
      <c r="E41" s="355"/>
      <c r="F41" s="355"/>
      <c r="G41" s="355"/>
      <c r="H41" s="355"/>
      <c r="I41" s="355"/>
    </row>
    <row r="42" spans="1:9" ht="14.4">
      <c r="A42" s="355"/>
      <c r="B42" s="355"/>
      <c r="C42" s="355"/>
      <c r="D42" s="355"/>
      <c r="E42" s="355"/>
      <c r="F42" s="355"/>
      <c r="G42" s="355"/>
      <c r="H42" s="355"/>
      <c r="I42" s="355"/>
    </row>
    <row r="43" spans="1:9" ht="14.4">
      <c r="A43" s="355"/>
      <c r="B43" s="355"/>
      <c r="C43" s="355"/>
      <c r="D43" s="355"/>
      <c r="E43" s="355"/>
      <c r="F43" s="355"/>
      <c r="G43" s="355"/>
      <c r="H43" s="355"/>
      <c r="I43" s="355"/>
    </row>
    <row r="44" spans="1:9" ht="14.4">
      <c r="A44" s="355"/>
      <c r="B44" s="355"/>
      <c r="C44" s="355"/>
      <c r="D44" s="355"/>
      <c r="E44" s="355"/>
      <c r="F44" s="355"/>
      <c r="G44" s="355"/>
      <c r="H44" s="355"/>
      <c r="I44" s="355"/>
    </row>
    <row r="45" spans="1:9" ht="14.4">
      <c r="A45" s="355"/>
      <c r="B45" s="355"/>
      <c r="C45" s="355"/>
      <c r="D45" s="355"/>
      <c r="E45" s="355"/>
      <c r="F45" s="355"/>
      <c r="G45" s="355"/>
      <c r="H45" s="355"/>
      <c r="I45" s="355"/>
    </row>
    <row r="46" spans="1:9" ht="14.4">
      <c r="A46" s="355"/>
      <c r="B46" s="355"/>
      <c r="C46" s="355"/>
      <c r="D46" s="355"/>
      <c r="E46" s="355"/>
      <c r="F46" s="355"/>
      <c r="G46" s="355"/>
      <c r="H46" s="355"/>
      <c r="I46" s="355"/>
    </row>
  </sheetData>
  <mergeCells count="12">
    <mergeCell ref="C18:D18"/>
    <mergeCell ref="A7:A8"/>
    <mergeCell ref="B7:C7"/>
    <mergeCell ref="F7:G7"/>
    <mergeCell ref="D7:D8"/>
    <mergeCell ref="E7:E8"/>
    <mergeCell ref="H7:I7"/>
    <mergeCell ref="H1:I1"/>
    <mergeCell ref="A2:I2"/>
    <mergeCell ref="A3:I3"/>
    <mergeCell ref="A4:I4"/>
    <mergeCell ref="A5:I5"/>
  </mergeCells>
  <pageMargins left="0.70866141732283472" right="0.70866141732283472" top="0.74803149606299213" bottom="0.74803149606299213" header="0.31496062992125984" footer="0.31496062992125984"/>
  <pageSetup paperSize="9" scale="6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Normal="100" workbookViewId="0">
      <selection activeCell="I37" sqref="I37"/>
    </sheetView>
  </sheetViews>
  <sheetFormatPr defaultRowHeight="13.2"/>
  <sheetData/>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V16"/>
  <sheetViews>
    <sheetView view="pageBreakPreview" zoomScale="70" zoomScaleNormal="100" zoomScaleSheetLayoutView="70" workbookViewId="0">
      <selection activeCell="G8" sqref="G8:G9"/>
    </sheetView>
  </sheetViews>
  <sheetFormatPr defaultColWidth="9.109375" defaultRowHeight="15.6"/>
  <cols>
    <col min="1" max="1" width="21.6640625" style="32" customWidth="1"/>
    <col min="2" max="2" width="22.6640625" style="32" customWidth="1"/>
    <col min="3" max="3" width="19.33203125" style="32" customWidth="1"/>
    <col min="4" max="4" width="19.6640625" style="32" customWidth="1"/>
    <col min="5" max="5" width="12.109375" style="32" customWidth="1"/>
    <col min="6" max="9" width="20.6640625" style="32" customWidth="1"/>
    <col min="10" max="10" width="20.88671875" style="32" customWidth="1"/>
    <col min="11" max="12" width="21.6640625" style="32" customWidth="1"/>
    <col min="13" max="13" width="17.88671875" style="32" customWidth="1"/>
    <col min="14" max="14" width="18.109375" style="32" customWidth="1"/>
    <col min="15" max="15" width="25.109375" style="32" customWidth="1"/>
    <col min="16" max="16" width="23.33203125" style="32" customWidth="1"/>
    <col min="17" max="19" width="20.6640625" style="32" customWidth="1"/>
    <col min="20" max="20" width="15.88671875" style="32" customWidth="1"/>
    <col min="21" max="21" width="15" style="32" customWidth="1"/>
    <col min="22" max="16384" width="9.109375" style="32"/>
  </cols>
  <sheetData>
    <row r="1" spans="1:22" ht="54" customHeight="1">
      <c r="A1" s="30"/>
      <c r="B1" s="30"/>
      <c r="C1" s="30"/>
      <c r="D1" s="30"/>
      <c r="E1" s="30"/>
      <c r="F1" s="30"/>
      <c r="G1" s="30"/>
      <c r="H1" s="30"/>
      <c r="I1" s="30"/>
      <c r="J1" s="30"/>
      <c r="K1" s="30"/>
      <c r="L1" s="30"/>
      <c r="M1" s="30"/>
      <c r="N1" s="30"/>
      <c r="O1" s="30"/>
      <c r="P1" s="660" t="s">
        <v>185</v>
      </c>
      <c r="Q1" s="660"/>
      <c r="R1" s="660"/>
      <c r="S1" s="660"/>
      <c r="T1" s="660"/>
      <c r="U1" s="660"/>
      <c r="V1" s="31"/>
    </row>
    <row r="2" spans="1:22" ht="27.75" customHeight="1">
      <c r="B2" s="661" t="s">
        <v>108</v>
      </c>
      <c r="C2" s="661"/>
      <c r="D2" s="661"/>
      <c r="E2" s="661"/>
      <c r="F2" s="661"/>
      <c r="G2" s="661"/>
      <c r="H2" s="661"/>
      <c r="I2" s="661"/>
      <c r="J2" s="661"/>
      <c r="K2" s="661"/>
      <c r="L2" s="219"/>
      <c r="M2" s="219"/>
      <c r="N2" s="219"/>
      <c r="O2" s="219"/>
      <c r="P2" s="219"/>
      <c r="Q2" s="219"/>
      <c r="R2" s="219"/>
      <c r="S2" s="219"/>
      <c r="T2" s="219"/>
      <c r="U2" s="219"/>
      <c r="V2" s="30"/>
    </row>
    <row r="3" spans="1:22" ht="25.5" customHeight="1">
      <c r="B3" s="661" t="s">
        <v>363</v>
      </c>
      <c r="C3" s="661"/>
      <c r="D3" s="661"/>
      <c r="E3" s="661"/>
      <c r="F3" s="661"/>
      <c r="G3" s="661"/>
      <c r="H3" s="661"/>
      <c r="I3" s="661"/>
      <c r="J3" s="661"/>
      <c r="K3" s="661"/>
      <c r="L3" s="219"/>
      <c r="M3" s="219"/>
      <c r="N3" s="219"/>
      <c r="O3" s="219"/>
      <c r="P3" s="219"/>
      <c r="Q3" s="219"/>
      <c r="R3" s="219"/>
      <c r="S3" s="219"/>
      <c r="T3" s="219"/>
      <c r="U3" s="219"/>
      <c r="V3" s="30"/>
    </row>
    <row r="4" spans="1:22">
      <c r="A4" s="30"/>
      <c r="B4" s="30"/>
      <c r="C4" s="30"/>
      <c r="D4" s="30"/>
      <c r="E4" s="30"/>
      <c r="F4" s="30"/>
      <c r="G4" s="30"/>
      <c r="H4" s="30"/>
      <c r="I4" s="30"/>
      <c r="J4" s="30"/>
      <c r="K4" s="30"/>
      <c r="L4" s="30"/>
      <c r="M4" s="30"/>
      <c r="N4" s="30"/>
      <c r="O4" s="30"/>
      <c r="P4" s="30"/>
      <c r="Q4" s="30"/>
      <c r="R4" s="30"/>
      <c r="S4" s="30"/>
      <c r="T4" s="33"/>
      <c r="U4" s="62" t="s">
        <v>234</v>
      </c>
      <c r="V4" s="30"/>
    </row>
    <row r="5" spans="1:22" s="35" customFormat="1" ht="18.75" customHeight="1">
      <c r="A5" s="669" t="s">
        <v>94</v>
      </c>
      <c r="B5" s="672" t="s">
        <v>357</v>
      </c>
      <c r="C5" s="663" t="s">
        <v>95</v>
      </c>
      <c r="D5" s="675"/>
      <c r="E5" s="664"/>
      <c r="F5" s="677" t="s">
        <v>109</v>
      </c>
      <c r="G5" s="678"/>
      <c r="H5" s="678"/>
      <c r="I5" s="678"/>
      <c r="J5" s="678"/>
      <c r="K5" s="678"/>
      <c r="L5" s="678"/>
      <c r="M5" s="678"/>
      <c r="N5" s="678"/>
      <c r="O5" s="678"/>
      <c r="P5" s="679"/>
      <c r="Q5" s="555"/>
      <c r="R5" s="555"/>
      <c r="S5" s="555"/>
      <c r="T5" s="663" t="s">
        <v>172</v>
      </c>
      <c r="U5" s="664"/>
      <c r="V5" s="34"/>
    </row>
    <row r="6" spans="1:22" s="35" customFormat="1" ht="18.75" customHeight="1">
      <c r="A6" s="670"/>
      <c r="B6" s="673"/>
      <c r="C6" s="667"/>
      <c r="D6" s="676"/>
      <c r="E6" s="668"/>
      <c r="F6" s="662" t="s">
        <v>96</v>
      </c>
      <c r="G6" s="677" t="s">
        <v>14</v>
      </c>
      <c r="H6" s="678"/>
      <c r="I6" s="678"/>
      <c r="J6" s="678"/>
      <c r="K6" s="678"/>
      <c r="L6" s="678"/>
      <c r="M6" s="678"/>
      <c r="N6" s="678"/>
      <c r="O6" s="678"/>
      <c r="P6" s="679"/>
      <c r="Q6" s="557"/>
      <c r="R6" s="557"/>
      <c r="S6" s="557"/>
      <c r="T6" s="665"/>
      <c r="U6" s="666"/>
      <c r="V6" s="34"/>
    </row>
    <row r="7" spans="1:22" s="35" customFormat="1" ht="18.75" customHeight="1">
      <c r="A7" s="670"/>
      <c r="B7" s="673"/>
      <c r="C7" s="672" t="s">
        <v>97</v>
      </c>
      <c r="D7" s="672" t="s">
        <v>98</v>
      </c>
      <c r="E7" s="672" t="s">
        <v>99</v>
      </c>
      <c r="F7" s="662"/>
      <c r="G7" s="680" t="s">
        <v>100</v>
      </c>
      <c r="H7" s="681"/>
      <c r="I7" s="681"/>
      <c r="J7" s="681"/>
      <c r="K7" s="682"/>
      <c r="L7" s="662" t="s">
        <v>101</v>
      </c>
      <c r="M7" s="662"/>
      <c r="N7" s="662"/>
      <c r="O7" s="662"/>
      <c r="P7" s="662"/>
      <c r="Q7" s="662"/>
      <c r="R7" s="662"/>
      <c r="S7" s="662"/>
      <c r="T7" s="665"/>
      <c r="U7" s="666"/>
      <c r="V7" s="34"/>
    </row>
    <row r="8" spans="1:22" s="35" customFormat="1" ht="51" customHeight="1">
      <c r="A8" s="670"/>
      <c r="B8" s="673"/>
      <c r="C8" s="673"/>
      <c r="D8" s="673"/>
      <c r="E8" s="673"/>
      <c r="F8" s="662"/>
      <c r="G8" s="662" t="s">
        <v>78</v>
      </c>
      <c r="H8" s="680" t="s">
        <v>14</v>
      </c>
      <c r="I8" s="681"/>
      <c r="J8" s="681"/>
      <c r="K8" s="682"/>
      <c r="L8" s="662" t="s">
        <v>78</v>
      </c>
      <c r="M8" s="662" t="s">
        <v>14</v>
      </c>
      <c r="N8" s="662"/>
      <c r="O8" s="662"/>
      <c r="P8" s="662"/>
      <c r="Q8" s="662"/>
      <c r="R8" s="662"/>
      <c r="S8" s="662"/>
      <c r="T8" s="667"/>
      <c r="U8" s="668"/>
      <c r="V8" s="34"/>
    </row>
    <row r="9" spans="1:22" s="35" customFormat="1" ht="220.5" customHeight="1">
      <c r="A9" s="671"/>
      <c r="B9" s="674"/>
      <c r="C9" s="674"/>
      <c r="D9" s="674"/>
      <c r="E9" s="674"/>
      <c r="F9" s="662"/>
      <c r="G9" s="662"/>
      <c r="H9" s="556" t="s">
        <v>182</v>
      </c>
      <c r="I9" s="556" t="s">
        <v>183</v>
      </c>
      <c r="J9" s="556" t="s">
        <v>184</v>
      </c>
      <c r="K9" s="556" t="s">
        <v>262</v>
      </c>
      <c r="L9" s="662"/>
      <c r="M9" s="556" t="s">
        <v>102</v>
      </c>
      <c r="N9" s="556" t="s">
        <v>103</v>
      </c>
      <c r="O9" s="556" t="s">
        <v>104</v>
      </c>
      <c r="P9" s="556" t="s">
        <v>105</v>
      </c>
      <c r="Q9" s="556" t="s">
        <v>263</v>
      </c>
      <c r="R9" s="556" t="s">
        <v>264</v>
      </c>
      <c r="S9" s="556" t="s">
        <v>265</v>
      </c>
      <c r="T9" s="556" t="s">
        <v>106</v>
      </c>
      <c r="U9" s="556" t="s">
        <v>107</v>
      </c>
      <c r="V9" s="34"/>
    </row>
    <row r="10" spans="1:22" s="41" customFormat="1">
      <c r="A10" s="36">
        <v>1</v>
      </c>
      <c r="B10" s="37">
        <v>2</v>
      </c>
      <c r="C10" s="38">
        <v>3</v>
      </c>
      <c r="D10" s="38">
        <v>4</v>
      </c>
      <c r="E10" s="37">
        <v>5</v>
      </c>
      <c r="F10" s="37">
        <v>6</v>
      </c>
      <c r="G10" s="37">
        <v>7</v>
      </c>
      <c r="H10" s="37">
        <v>8</v>
      </c>
      <c r="I10" s="37">
        <v>9</v>
      </c>
      <c r="J10" s="37">
        <v>10</v>
      </c>
      <c r="K10" s="37">
        <v>11</v>
      </c>
      <c r="L10" s="37">
        <v>12</v>
      </c>
      <c r="M10" s="37">
        <v>13</v>
      </c>
      <c r="N10" s="37">
        <v>14</v>
      </c>
      <c r="O10" s="37">
        <v>15</v>
      </c>
      <c r="P10" s="39">
        <v>16</v>
      </c>
      <c r="Q10" s="39">
        <v>17</v>
      </c>
      <c r="R10" s="39">
        <v>18</v>
      </c>
      <c r="S10" s="39">
        <v>19</v>
      </c>
      <c r="T10" s="38">
        <v>20</v>
      </c>
      <c r="U10" s="38">
        <v>21</v>
      </c>
      <c r="V10" s="40"/>
    </row>
    <row r="11" spans="1:22" s="48" customFormat="1">
      <c r="A11" s="554" t="s">
        <v>305</v>
      </c>
      <c r="B11" s="42">
        <v>259240</v>
      </c>
      <c r="C11" s="43">
        <v>229240</v>
      </c>
      <c r="D11" s="43">
        <v>229240</v>
      </c>
      <c r="E11" s="44">
        <f>D11/C11*100</f>
        <v>100</v>
      </c>
      <c r="F11" s="43">
        <v>0</v>
      </c>
      <c r="G11" s="43">
        <v>0</v>
      </c>
      <c r="H11" s="43">
        <v>0</v>
      </c>
      <c r="I11" s="43">
        <v>0</v>
      </c>
      <c r="J11" s="43">
        <v>0</v>
      </c>
      <c r="K11" s="43">
        <v>0</v>
      </c>
      <c r="L11" s="43">
        <v>229240</v>
      </c>
      <c r="M11" s="43">
        <v>0</v>
      </c>
      <c r="N11" s="43">
        <v>0</v>
      </c>
      <c r="O11" s="43">
        <v>0</v>
      </c>
      <c r="P11" s="45">
        <v>229240</v>
      </c>
      <c r="Q11" s="45">
        <v>0</v>
      </c>
      <c r="R11" s="45">
        <v>0</v>
      </c>
      <c r="S11" s="45">
        <v>0</v>
      </c>
      <c r="T11" s="43">
        <v>0</v>
      </c>
      <c r="U11" s="46">
        <v>0</v>
      </c>
      <c r="V11" s="47"/>
    </row>
    <row r="13" spans="1:22">
      <c r="B13" s="1" t="s">
        <v>308</v>
      </c>
      <c r="C13" s="30"/>
      <c r="D13" s="30"/>
      <c r="E13" s="30"/>
      <c r="F13" s="49"/>
      <c r="G13" s="49"/>
      <c r="H13" s="1"/>
      <c r="I13" s="30"/>
      <c r="J13" s="30"/>
      <c r="K13" s="30"/>
      <c r="L13" s="30"/>
      <c r="M13" s="30"/>
      <c r="N13" s="30"/>
      <c r="O13" s="30"/>
      <c r="P13" s="30"/>
      <c r="Q13" s="30"/>
      <c r="R13" s="30"/>
      <c r="S13" s="30"/>
      <c r="T13" s="30" t="s">
        <v>306</v>
      </c>
      <c r="U13" s="30"/>
      <c r="V13" s="30"/>
    </row>
    <row r="14" spans="1:22">
      <c r="A14" s="1"/>
      <c r="B14" s="30"/>
      <c r="C14" s="30"/>
      <c r="D14" s="30"/>
      <c r="E14" s="30"/>
      <c r="F14" s="30"/>
      <c r="G14" s="30"/>
      <c r="H14" s="1"/>
      <c r="I14" s="30"/>
      <c r="J14" s="30"/>
      <c r="K14" s="30"/>
      <c r="L14" s="30"/>
      <c r="M14" s="30"/>
      <c r="N14" s="30"/>
      <c r="O14" s="30"/>
      <c r="P14" s="30"/>
      <c r="Q14" s="30"/>
      <c r="R14" s="30"/>
      <c r="S14" s="30"/>
      <c r="T14" s="30"/>
      <c r="U14" s="30"/>
      <c r="V14" s="30"/>
    </row>
    <row r="15" spans="1:22">
      <c r="B15" s="1"/>
      <c r="C15" s="30"/>
      <c r="D15" s="30"/>
      <c r="E15" s="30"/>
      <c r="F15" s="30"/>
      <c r="G15" s="30"/>
      <c r="H15" s="1"/>
      <c r="I15" s="30"/>
      <c r="J15" s="30"/>
      <c r="K15" s="30"/>
      <c r="L15" s="30"/>
      <c r="M15" s="30"/>
      <c r="N15" s="30"/>
      <c r="O15" s="30"/>
      <c r="P15" s="30"/>
      <c r="Q15" s="30"/>
      <c r="R15" s="30"/>
      <c r="S15" s="30"/>
      <c r="T15" s="30"/>
      <c r="U15" s="30"/>
      <c r="V15" s="30"/>
    </row>
    <row r="16" spans="1:22">
      <c r="B16" s="251" t="s">
        <v>307</v>
      </c>
      <c r="I16" s="49"/>
      <c r="J16" s="49"/>
      <c r="K16" s="49"/>
    </row>
  </sheetData>
  <mergeCells count="19">
    <mergeCell ref="A5:A9"/>
    <mergeCell ref="B5:B9"/>
    <mergeCell ref="C5:E6"/>
    <mergeCell ref="F6:F9"/>
    <mergeCell ref="C7:C9"/>
    <mergeCell ref="D7:D9"/>
    <mergeCell ref="E7:E9"/>
    <mergeCell ref="F5:P5"/>
    <mergeCell ref="G6:P6"/>
    <mergeCell ref="G7:K7"/>
    <mergeCell ref="L7:S7"/>
    <mergeCell ref="H8:K8"/>
    <mergeCell ref="L8:L9"/>
    <mergeCell ref="M8:S8"/>
    <mergeCell ref="P1:U1"/>
    <mergeCell ref="B2:K2"/>
    <mergeCell ref="B3:K3"/>
    <mergeCell ref="G8:G9"/>
    <mergeCell ref="T5:U8"/>
  </mergeCells>
  <printOptions horizontalCentered="1"/>
  <pageMargins left="0" right="0" top="0.74803149606299213" bottom="0.74803149606299213" header="0" footer="0"/>
  <pageSetup paperSize="9"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29"/>
  <sheetViews>
    <sheetView view="pageBreakPreview" topLeftCell="A4" zoomScaleNormal="89" zoomScaleSheetLayoutView="100" workbookViewId="0">
      <selection activeCell="G24" sqref="G24"/>
    </sheetView>
  </sheetViews>
  <sheetFormatPr defaultRowHeight="15.6"/>
  <cols>
    <col min="1" max="1" width="5.44140625" style="63" customWidth="1"/>
    <col min="2" max="2" width="23.44140625" style="63" customWidth="1"/>
    <col min="3" max="3" width="22.109375" style="63" customWidth="1"/>
    <col min="4" max="4" width="18" style="63" customWidth="1"/>
    <col min="5" max="5" width="14.88671875" style="63" customWidth="1"/>
    <col min="6" max="6" width="20" style="63" customWidth="1"/>
    <col min="7" max="7" width="17.44140625" style="63" customWidth="1"/>
    <col min="8" max="8" width="5.5546875" style="63" customWidth="1"/>
    <col min="9" max="10" width="9.109375" style="63"/>
    <col min="11" max="11" width="9.88671875" style="63" customWidth="1"/>
    <col min="12" max="12" width="15.33203125" style="63" customWidth="1"/>
    <col min="13" max="13" width="9.109375" style="63"/>
    <col min="14" max="14" width="0.109375" style="63" customWidth="1"/>
    <col min="15" max="255" width="9.109375" style="63"/>
    <col min="256" max="256" width="28.88671875" style="63" customWidth="1"/>
    <col min="257" max="257" width="15.33203125" style="63" customWidth="1"/>
    <col min="258" max="258" width="16.6640625" style="63" bestFit="1" customWidth="1"/>
    <col min="259" max="259" width="11.6640625" style="63" customWidth="1"/>
    <col min="260" max="260" width="12.5546875" style="63" customWidth="1"/>
    <col min="261" max="261" width="12.44140625" style="63" customWidth="1"/>
    <col min="262" max="262" width="12.5546875" style="63" customWidth="1"/>
    <col min="263" max="263" width="15.6640625" style="63" customWidth="1"/>
    <col min="264" max="264" width="10.33203125" style="63" customWidth="1"/>
    <col min="265" max="266" width="9.109375" style="63"/>
    <col min="267" max="267" width="9.88671875" style="63" customWidth="1"/>
    <col min="268" max="269" width="9.109375" style="63"/>
    <col min="270" max="270" width="0.109375" style="63" customWidth="1"/>
    <col min="271" max="511" width="9.109375" style="63"/>
    <col min="512" max="512" width="28.88671875" style="63" customWidth="1"/>
    <col min="513" max="513" width="15.33203125" style="63" customWidth="1"/>
    <col min="514" max="514" width="16.6640625" style="63" bestFit="1" customWidth="1"/>
    <col min="515" max="515" width="11.6640625" style="63" customWidth="1"/>
    <col min="516" max="516" width="12.5546875" style="63" customWidth="1"/>
    <col min="517" max="517" width="12.44140625" style="63" customWidth="1"/>
    <col min="518" max="518" width="12.5546875" style="63" customWidth="1"/>
    <col min="519" max="519" width="15.6640625" style="63" customWidth="1"/>
    <col min="520" max="520" width="10.33203125" style="63" customWidth="1"/>
    <col min="521" max="522" width="9.109375" style="63"/>
    <col min="523" max="523" width="9.88671875" style="63" customWidth="1"/>
    <col min="524" max="525" width="9.109375" style="63"/>
    <col min="526" max="526" width="0.109375" style="63" customWidth="1"/>
    <col min="527" max="767" width="9.109375" style="63"/>
    <col min="768" max="768" width="28.88671875" style="63" customWidth="1"/>
    <col min="769" max="769" width="15.33203125" style="63" customWidth="1"/>
    <col min="770" max="770" width="16.6640625" style="63" bestFit="1" customWidth="1"/>
    <col min="771" max="771" width="11.6640625" style="63" customWidth="1"/>
    <col min="772" max="772" width="12.5546875" style="63" customWidth="1"/>
    <col min="773" max="773" width="12.44140625" style="63" customWidth="1"/>
    <col min="774" max="774" width="12.5546875" style="63" customWidth="1"/>
    <col min="775" max="775" width="15.6640625" style="63" customWidth="1"/>
    <col min="776" max="776" width="10.33203125" style="63" customWidth="1"/>
    <col min="777" max="778" width="9.109375" style="63"/>
    <col min="779" max="779" width="9.88671875" style="63" customWidth="1"/>
    <col min="780" max="781" width="9.109375" style="63"/>
    <col min="782" max="782" width="0.109375" style="63" customWidth="1"/>
    <col min="783" max="1023" width="9.109375" style="63"/>
    <col min="1024" max="1024" width="28.88671875" style="63" customWidth="1"/>
    <col min="1025" max="1025" width="15.33203125" style="63" customWidth="1"/>
    <col min="1026" max="1026" width="16.6640625" style="63" bestFit="1" customWidth="1"/>
    <col min="1027" max="1027" width="11.6640625" style="63" customWidth="1"/>
    <col min="1028" max="1028" width="12.5546875" style="63" customWidth="1"/>
    <col min="1029" max="1029" width="12.44140625" style="63" customWidth="1"/>
    <col min="1030" max="1030" width="12.5546875" style="63" customWidth="1"/>
    <col min="1031" max="1031" width="15.6640625" style="63" customWidth="1"/>
    <col min="1032" max="1032" width="10.33203125" style="63" customWidth="1"/>
    <col min="1033" max="1034" width="9.109375" style="63"/>
    <col min="1035" max="1035" width="9.88671875" style="63" customWidth="1"/>
    <col min="1036" max="1037" width="9.109375" style="63"/>
    <col min="1038" max="1038" width="0.109375" style="63" customWidth="1"/>
    <col min="1039" max="1279" width="9.109375" style="63"/>
    <col min="1280" max="1280" width="28.88671875" style="63" customWidth="1"/>
    <col min="1281" max="1281" width="15.33203125" style="63" customWidth="1"/>
    <col min="1282" max="1282" width="16.6640625" style="63" bestFit="1" customWidth="1"/>
    <col min="1283" max="1283" width="11.6640625" style="63" customWidth="1"/>
    <col min="1284" max="1284" width="12.5546875" style="63" customWidth="1"/>
    <col min="1285" max="1285" width="12.44140625" style="63" customWidth="1"/>
    <col min="1286" max="1286" width="12.5546875" style="63" customWidth="1"/>
    <col min="1287" max="1287" width="15.6640625" style="63" customWidth="1"/>
    <col min="1288" max="1288" width="10.33203125" style="63" customWidth="1"/>
    <col min="1289" max="1290" width="9.109375" style="63"/>
    <col min="1291" max="1291" width="9.88671875" style="63" customWidth="1"/>
    <col min="1292" max="1293" width="9.109375" style="63"/>
    <col min="1294" max="1294" width="0.109375" style="63" customWidth="1"/>
    <col min="1295" max="1535" width="9.109375" style="63"/>
    <col min="1536" max="1536" width="28.88671875" style="63" customWidth="1"/>
    <col min="1537" max="1537" width="15.33203125" style="63" customWidth="1"/>
    <col min="1538" max="1538" width="16.6640625" style="63" bestFit="1" customWidth="1"/>
    <col min="1539" max="1539" width="11.6640625" style="63" customWidth="1"/>
    <col min="1540" max="1540" width="12.5546875" style="63" customWidth="1"/>
    <col min="1541" max="1541" width="12.44140625" style="63" customWidth="1"/>
    <col min="1542" max="1542" width="12.5546875" style="63" customWidth="1"/>
    <col min="1543" max="1543" width="15.6640625" style="63" customWidth="1"/>
    <col min="1544" max="1544" width="10.33203125" style="63" customWidth="1"/>
    <col min="1545" max="1546" width="9.109375" style="63"/>
    <col min="1547" max="1547" width="9.88671875" style="63" customWidth="1"/>
    <col min="1548" max="1549" width="9.109375" style="63"/>
    <col min="1550" max="1550" width="0.109375" style="63" customWidth="1"/>
    <col min="1551" max="1791" width="9.109375" style="63"/>
    <col min="1792" max="1792" width="28.88671875" style="63" customWidth="1"/>
    <col min="1793" max="1793" width="15.33203125" style="63" customWidth="1"/>
    <col min="1794" max="1794" width="16.6640625" style="63" bestFit="1" customWidth="1"/>
    <col min="1795" max="1795" width="11.6640625" style="63" customWidth="1"/>
    <col min="1796" max="1796" width="12.5546875" style="63" customWidth="1"/>
    <col min="1797" max="1797" width="12.44140625" style="63" customWidth="1"/>
    <col min="1798" max="1798" width="12.5546875" style="63" customWidth="1"/>
    <col min="1799" max="1799" width="15.6640625" style="63" customWidth="1"/>
    <col min="1800" max="1800" width="10.33203125" style="63" customWidth="1"/>
    <col min="1801" max="1802" width="9.109375" style="63"/>
    <col min="1803" max="1803" width="9.88671875" style="63" customWidth="1"/>
    <col min="1804" max="1805" width="9.109375" style="63"/>
    <col min="1806" max="1806" width="0.109375" style="63" customWidth="1"/>
    <col min="1807" max="2047" width="9.109375" style="63"/>
    <col min="2048" max="2048" width="28.88671875" style="63" customWidth="1"/>
    <col min="2049" max="2049" width="15.33203125" style="63" customWidth="1"/>
    <col min="2050" max="2050" width="16.6640625" style="63" bestFit="1" customWidth="1"/>
    <col min="2051" max="2051" width="11.6640625" style="63" customWidth="1"/>
    <col min="2052" max="2052" width="12.5546875" style="63" customWidth="1"/>
    <col min="2053" max="2053" width="12.44140625" style="63" customWidth="1"/>
    <col min="2054" max="2054" width="12.5546875" style="63" customWidth="1"/>
    <col min="2055" max="2055" width="15.6640625" style="63" customWidth="1"/>
    <col min="2056" max="2056" width="10.33203125" style="63" customWidth="1"/>
    <col min="2057" max="2058" width="9.109375" style="63"/>
    <col min="2059" max="2059" width="9.88671875" style="63" customWidth="1"/>
    <col min="2060" max="2061" width="9.109375" style="63"/>
    <col min="2062" max="2062" width="0.109375" style="63" customWidth="1"/>
    <col min="2063" max="2303" width="9.109375" style="63"/>
    <col min="2304" max="2304" width="28.88671875" style="63" customWidth="1"/>
    <col min="2305" max="2305" width="15.33203125" style="63" customWidth="1"/>
    <col min="2306" max="2306" width="16.6640625" style="63" bestFit="1" customWidth="1"/>
    <col min="2307" max="2307" width="11.6640625" style="63" customWidth="1"/>
    <col min="2308" max="2308" width="12.5546875" style="63" customWidth="1"/>
    <col min="2309" max="2309" width="12.44140625" style="63" customWidth="1"/>
    <col min="2310" max="2310" width="12.5546875" style="63" customWidth="1"/>
    <col min="2311" max="2311" width="15.6640625" style="63" customWidth="1"/>
    <col min="2312" max="2312" width="10.33203125" style="63" customWidth="1"/>
    <col min="2313" max="2314" width="9.109375" style="63"/>
    <col min="2315" max="2315" width="9.88671875" style="63" customWidth="1"/>
    <col min="2316" max="2317" width="9.109375" style="63"/>
    <col min="2318" max="2318" width="0.109375" style="63" customWidth="1"/>
    <col min="2319" max="2559" width="9.109375" style="63"/>
    <col min="2560" max="2560" width="28.88671875" style="63" customWidth="1"/>
    <col min="2561" max="2561" width="15.33203125" style="63" customWidth="1"/>
    <col min="2562" max="2562" width="16.6640625" style="63" bestFit="1" customWidth="1"/>
    <col min="2563" max="2563" width="11.6640625" style="63" customWidth="1"/>
    <col min="2564" max="2564" width="12.5546875" style="63" customWidth="1"/>
    <col min="2565" max="2565" width="12.44140625" style="63" customWidth="1"/>
    <col min="2566" max="2566" width="12.5546875" style="63" customWidth="1"/>
    <col min="2567" max="2567" width="15.6640625" style="63" customWidth="1"/>
    <col min="2568" max="2568" width="10.33203125" style="63" customWidth="1"/>
    <col min="2569" max="2570" width="9.109375" style="63"/>
    <col min="2571" max="2571" width="9.88671875" style="63" customWidth="1"/>
    <col min="2572" max="2573" width="9.109375" style="63"/>
    <col min="2574" max="2574" width="0.109375" style="63" customWidth="1"/>
    <col min="2575" max="2815" width="9.109375" style="63"/>
    <col min="2816" max="2816" width="28.88671875" style="63" customWidth="1"/>
    <col min="2817" max="2817" width="15.33203125" style="63" customWidth="1"/>
    <col min="2818" max="2818" width="16.6640625" style="63" bestFit="1" customWidth="1"/>
    <col min="2819" max="2819" width="11.6640625" style="63" customWidth="1"/>
    <col min="2820" max="2820" width="12.5546875" style="63" customWidth="1"/>
    <col min="2821" max="2821" width="12.44140625" style="63" customWidth="1"/>
    <col min="2822" max="2822" width="12.5546875" style="63" customWidth="1"/>
    <col min="2823" max="2823" width="15.6640625" style="63" customWidth="1"/>
    <col min="2824" max="2824" width="10.33203125" style="63" customWidth="1"/>
    <col min="2825" max="2826" width="9.109375" style="63"/>
    <col min="2827" max="2827" width="9.88671875" style="63" customWidth="1"/>
    <col min="2828" max="2829" width="9.109375" style="63"/>
    <col min="2830" max="2830" width="0.109375" style="63" customWidth="1"/>
    <col min="2831" max="3071" width="9.109375" style="63"/>
    <col min="3072" max="3072" width="28.88671875" style="63" customWidth="1"/>
    <col min="3073" max="3073" width="15.33203125" style="63" customWidth="1"/>
    <col min="3074" max="3074" width="16.6640625" style="63" bestFit="1" customWidth="1"/>
    <col min="3075" max="3075" width="11.6640625" style="63" customWidth="1"/>
    <col min="3076" max="3076" width="12.5546875" style="63" customWidth="1"/>
    <col min="3077" max="3077" width="12.44140625" style="63" customWidth="1"/>
    <col min="3078" max="3078" width="12.5546875" style="63" customWidth="1"/>
    <col min="3079" max="3079" width="15.6640625" style="63" customWidth="1"/>
    <col min="3080" max="3080" width="10.33203125" style="63" customWidth="1"/>
    <col min="3081" max="3082" width="9.109375" style="63"/>
    <col min="3083" max="3083" width="9.88671875" style="63" customWidth="1"/>
    <col min="3084" max="3085" width="9.109375" style="63"/>
    <col min="3086" max="3086" width="0.109375" style="63" customWidth="1"/>
    <col min="3087" max="3327" width="9.109375" style="63"/>
    <col min="3328" max="3328" width="28.88671875" style="63" customWidth="1"/>
    <col min="3329" max="3329" width="15.33203125" style="63" customWidth="1"/>
    <col min="3330" max="3330" width="16.6640625" style="63" bestFit="1" customWidth="1"/>
    <col min="3331" max="3331" width="11.6640625" style="63" customWidth="1"/>
    <col min="3332" max="3332" width="12.5546875" style="63" customWidth="1"/>
    <col min="3333" max="3333" width="12.44140625" style="63" customWidth="1"/>
    <col min="3334" max="3334" width="12.5546875" style="63" customWidth="1"/>
    <col min="3335" max="3335" width="15.6640625" style="63" customWidth="1"/>
    <col min="3336" max="3336" width="10.33203125" style="63" customWidth="1"/>
    <col min="3337" max="3338" width="9.109375" style="63"/>
    <col min="3339" max="3339" width="9.88671875" style="63" customWidth="1"/>
    <col min="3340" max="3341" width="9.109375" style="63"/>
    <col min="3342" max="3342" width="0.109375" style="63" customWidth="1"/>
    <col min="3343" max="3583" width="9.109375" style="63"/>
    <col min="3584" max="3584" width="28.88671875" style="63" customWidth="1"/>
    <col min="3585" max="3585" width="15.33203125" style="63" customWidth="1"/>
    <col min="3586" max="3586" width="16.6640625" style="63" bestFit="1" customWidth="1"/>
    <col min="3587" max="3587" width="11.6640625" style="63" customWidth="1"/>
    <col min="3588" max="3588" width="12.5546875" style="63" customWidth="1"/>
    <col min="3589" max="3589" width="12.44140625" style="63" customWidth="1"/>
    <col min="3590" max="3590" width="12.5546875" style="63" customWidth="1"/>
    <col min="3591" max="3591" width="15.6640625" style="63" customWidth="1"/>
    <col min="3592" max="3592" width="10.33203125" style="63" customWidth="1"/>
    <col min="3593" max="3594" width="9.109375" style="63"/>
    <col min="3595" max="3595" width="9.88671875" style="63" customWidth="1"/>
    <col min="3596" max="3597" width="9.109375" style="63"/>
    <col min="3598" max="3598" width="0.109375" style="63" customWidth="1"/>
    <col min="3599" max="3839" width="9.109375" style="63"/>
    <col min="3840" max="3840" width="28.88671875" style="63" customWidth="1"/>
    <col min="3841" max="3841" width="15.33203125" style="63" customWidth="1"/>
    <col min="3842" max="3842" width="16.6640625" style="63" bestFit="1" customWidth="1"/>
    <col min="3843" max="3843" width="11.6640625" style="63" customWidth="1"/>
    <col min="3844" max="3844" width="12.5546875" style="63" customWidth="1"/>
    <col min="3845" max="3845" width="12.44140625" style="63" customWidth="1"/>
    <col min="3846" max="3846" width="12.5546875" style="63" customWidth="1"/>
    <col min="3847" max="3847" width="15.6640625" style="63" customWidth="1"/>
    <col min="3848" max="3848" width="10.33203125" style="63" customWidth="1"/>
    <col min="3849" max="3850" width="9.109375" style="63"/>
    <col min="3851" max="3851" width="9.88671875" style="63" customWidth="1"/>
    <col min="3852" max="3853" width="9.109375" style="63"/>
    <col min="3854" max="3854" width="0.109375" style="63" customWidth="1"/>
    <col min="3855" max="4095" width="9.109375" style="63"/>
    <col min="4096" max="4096" width="28.88671875" style="63" customWidth="1"/>
    <col min="4097" max="4097" width="15.33203125" style="63" customWidth="1"/>
    <col min="4098" max="4098" width="16.6640625" style="63" bestFit="1" customWidth="1"/>
    <col min="4099" max="4099" width="11.6640625" style="63" customWidth="1"/>
    <col min="4100" max="4100" width="12.5546875" style="63" customWidth="1"/>
    <col min="4101" max="4101" width="12.44140625" style="63" customWidth="1"/>
    <col min="4102" max="4102" width="12.5546875" style="63" customWidth="1"/>
    <col min="4103" max="4103" width="15.6640625" style="63" customWidth="1"/>
    <col min="4104" max="4104" width="10.33203125" style="63" customWidth="1"/>
    <col min="4105" max="4106" width="9.109375" style="63"/>
    <col min="4107" max="4107" width="9.88671875" style="63" customWidth="1"/>
    <col min="4108" max="4109" width="9.109375" style="63"/>
    <col min="4110" max="4110" width="0.109375" style="63" customWidth="1"/>
    <col min="4111" max="4351" width="9.109375" style="63"/>
    <col min="4352" max="4352" width="28.88671875" style="63" customWidth="1"/>
    <col min="4353" max="4353" width="15.33203125" style="63" customWidth="1"/>
    <col min="4354" max="4354" width="16.6640625" style="63" bestFit="1" customWidth="1"/>
    <col min="4355" max="4355" width="11.6640625" style="63" customWidth="1"/>
    <col min="4356" max="4356" width="12.5546875" style="63" customWidth="1"/>
    <col min="4357" max="4357" width="12.44140625" style="63" customWidth="1"/>
    <col min="4358" max="4358" width="12.5546875" style="63" customWidth="1"/>
    <col min="4359" max="4359" width="15.6640625" style="63" customWidth="1"/>
    <col min="4360" max="4360" width="10.33203125" style="63" customWidth="1"/>
    <col min="4361" max="4362" width="9.109375" style="63"/>
    <col min="4363" max="4363" width="9.88671875" style="63" customWidth="1"/>
    <col min="4364" max="4365" width="9.109375" style="63"/>
    <col min="4366" max="4366" width="0.109375" style="63" customWidth="1"/>
    <col min="4367" max="4607" width="9.109375" style="63"/>
    <col min="4608" max="4608" width="28.88671875" style="63" customWidth="1"/>
    <col min="4609" max="4609" width="15.33203125" style="63" customWidth="1"/>
    <col min="4610" max="4610" width="16.6640625" style="63" bestFit="1" customWidth="1"/>
    <col min="4611" max="4611" width="11.6640625" style="63" customWidth="1"/>
    <col min="4612" max="4612" width="12.5546875" style="63" customWidth="1"/>
    <col min="4613" max="4613" width="12.44140625" style="63" customWidth="1"/>
    <col min="4614" max="4614" width="12.5546875" style="63" customWidth="1"/>
    <col min="4615" max="4615" width="15.6640625" style="63" customWidth="1"/>
    <col min="4616" max="4616" width="10.33203125" style="63" customWidth="1"/>
    <col min="4617" max="4618" width="9.109375" style="63"/>
    <col min="4619" max="4619" width="9.88671875" style="63" customWidth="1"/>
    <col min="4620" max="4621" width="9.109375" style="63"/>
    <col min="4622" max="4622" width="0.109375" style="63" customWidth="1"/>
    <col min="4623" max="4863" width="9.109375" style="63"/>
    <col min="4864" max="4864" width="28.88671875" style="63" customWidth="1"/>
    <col min="4865" max="4865" width="15.33203125" style="63" customWidth="1"/>
    <col min="4866" max="4866" width="16.6640625" style="63" bestFit="1" customWidth="1"/>
    <col min="4867" max="4867" width="11.6640625" style="63" customWidth="1"/>
    <col min="4868" max="4868" width="12.5546875" style="63" customWidth="1"/>
    <col min="4869" max="4869" width="12.44140625" style="63" customWidth="1"/>
    <col min="4870" max="4870" width="12.5546875" style="63" customWidth="1"/>
    <col min="4871" max="4871" width="15.6640625" style="63" customWidth="1"/>
    <col min="4872" max="4872" width="10.33203125" style="63" customWidth="1"/>
    <col min="4873" max="4874" width="9.109375" style="63"/>
    <col min="4875" max="4875" width="9.88671875" style="63" customWidth="1"/>
    <col min="4876" max="4877" width="9.109375" style="63"/>
    <col min="4878" max="4878" width="0.109375" style="63" customWidth="1"/>
    <col min="4879" max="5119" width="9.109375" style="63"/>
    <col min="5120" max="5120" width="28.88671875" style="63" customWidth="1"/>
    <col min="5121" max="5121" width="15.33203125" style="63" customWidth="1"/>
    <col min="5122" max="5122" width="16.6640625" style="63" bestFit="1" customWidth="1"/>
    <col min="5123" max="5123" width="11.6640625" style="63" customWidth="1"/>
    <col min="5124" max="5124" width="12.5546875" style="63" customWidth="1"/>
    <col min="5125" max="5125" width="12.44140625" style="63" customWidth="1"/>
    <col min="5126" max="5126" width="12.5546875" style="63" customWidth="1"/>
    <col min="5127" max="5127" width="15.6640625" style="63" customWidth="1"/>
    <col min="5128" max="5128" width="10.33203125" style="63" customWidth="1"/>
    <col min="5129" max="5130" width="9.109375" style="63"/>
    <col min="5131" max="5131" width="9.88671875" style="63" customWidth="1"/>
    <col min="5132" max="5133" width="9.109375" style="63"/>
    <col min="5134" max="5134" width="0.109375" style="63" customWidth="1"/>
    <col min="5135" max="5375" width="9.109375" style="63"/>
    <col min="5376" max="5376" width="28.88671875" style="63" customWidth="1"/>
    <col min="5377" max="5377" width="15.33203125" style="63" customWidth="1"/>
    <col min="5378" max="5378" width="16.6640625" style="63" bestFit="1" customWidth="1"/>
    <col min="5379" max="5379" width="11.6640625" style="63" customWidth="1"/>
    <col min="5380" max="5380" width="12.5546875" style="63" customWidth="1"/>
    <col min="5381" max="5381" width="12.44140625" style="63" customWidth="1"/>
    <col min="5382" max="5382" width="12.5546875" style="63" customWidth="1"/>
    <col min="5383" max="5383" width="15.6640625" style="63" customWidth="1"/>
    <col min="5384" max="5384" width="10.33203125" style="63" customWidth="1"/>
    <col min="5385" max="5386" width="9.109375" style="63"/>
    <col min="5387" max="5387" width="9.88671875" style="63" customWidth="1"/>
    <col min="5388" max="5389" width="9.109375" style="63"/>
    <col min="5390" max="5390" width="0.109375" style="63" customWidth="1"/>
    <col min="5391" max="5631" width="9.109375" style="63"/>
    <col min="5632" max="5632" width="28.88671875" style="63" customWidth="1"/>
    <col min="5633" max="5633" width="15.33203125" style="63" customWidth="1"/>
    <col min="5634" max="5634" width="16.6640625" style="63" bestFit="1" customWidth="1"/>
    <col min="5635" max="5635" width="11.6640625" style="63" customWidth="1"/>
    <col min="5636" max="5636" width="12.5546875" style="63" customWidth="1"/>
    <col min="5637" max="5637" width="12.44140625" style="63" customWidth="1"/>
    <col min="5638" max="5638" width="12.5546875" style="63" customWidth="1"/>
    <col min="5639" max="5639" width="15.6640625" style="63" customWidth="1"/>
    <col min="5640" max="5640" width="10.33203125" style="63" customWidth="1"/>
    <col min="5641" max="5642" width="9.109375" style="63"/>
    <col min="5643" max="5643" width="9.88671875" style="63" customWidth="1"/>
    <col min="5644" max="5645" width="9.109375" style="63"/>
    <col min="5646" max="5646" width="0.109375" style="63" customWidth="1"/>
    <col min="5647" max="5887" width="9.109375" style="63"/>
    <col min="5888" max="5888" width="28.88671875" style="63" customWidth="1"/>
    <col min="5889" max="5889" width="15.33203125" style="63" customWidth="1"/>
    <col min="5890" max="5890" width="16.6640625" style="63" bestFit="1" customWidth="1"/>
    <col min="5891" max="5891" width="11.6640625" style="63" customWidth="1"/>
    <col min="5892" max="5892" width="12.5546875" style="63" customWidth="1"/>
    <col min="5893" max="5893" width="12.44140625" style="63" customWidth="1"/>
    <col min="5894" max="5894" width="12.5546875" style="63" customWidth="1"/>
    <col min="5895" max="5895" width="15.6640625" style="63" customWidth="1"/>
    <col min="5896" max="5896" width="10.33203125" style="63" customWidth="1"/>
    <col min="5897" max="5898" width="9.109375" style="63"/>
    <col min="5899" max="5899" width="9.88671875" style="63" customWidth="1"/>
    <col min="5900" max="5901" width="9.109375" style="63"/>
    <col min="5902" max="5902" width="0.109375" style="63" customWidth="1"/>
    <col min="5903" max="6143" width="9.109375" style="63"/>
    <col min="6144" max="6144" width="28.88671875" style="63" customWidth="1"/>
    <col min="6145" max="6145" width="15.33203125" style="63" customWidth="1"/>
    <col min="6146" max="6146" width="16.6640625" style="63" bestFit="1" customWidth="1"/>
    <col min="6147" max="6147" width="11.6640625" style="63" customWidth="1"/>
    <col min="6148" max="6148" width="12.5546875" style="63" customWidth="1"/>
    <col min="6149" max="6149" width="12.44140625" style="63" customWidth="1"/>
    <col min="6150" max="6150" width="12.5546875" style="63" customWidth="1"/>
    <col min="6151" max="6151" width="15.6640625" style="63" customWidth="1"/>
    <col min="6152" max="6152" width="10.33203125" style="63" customWidth="1"/>
    <col min="6153" max="6154" width="9.109375" style="63"/>
    <col min="6155" max="6155" width="9.88671875" style="63" customWidth="1"/>
    <col min="6156" max="6157" width="9.109375" style="63"/>
    <col min="6158" max="6158" width="0.109375" style="63" customWidth="1"/>
    <col min="6159" max="6399" width="9.109375" style="63"/>
    <col min="6400" max="6400" width="28.88671875" style="63" customWidth="1"/>
    <col min="6401" max="6401" width="15.33203125" style="63" customWidth="1"/>
    <col min="6402" max="6402" width="16.6640625" style="63" bestFit="1" customWidth="1"/>
    <col min="6403" max="6403" width="11.6640625" style="63" customWidth="1"/>
    <col min="6404" max="6404" width="12.5546875" style="63" customWidth="1"/>
    <col min="6405" max="6405" width="12.44140625" style="63" customWidth="1"/>
    <col min="6406" max="6406" width="12.5546875" style="63" customWidth="1"/>
    <col min="6407" max="6407" width="15.6640625" style="63" customWidth="1"/>
    <col min="6408" max="6408" width="10.33203125" style="63" customWidth="1"/>
    <col min="6409" max="6410" width="9.109375" style="63"/>
    <col min="6411" max="6411" width="9.88671875" style="63" customWidth="1"/>
    <col min="6412" max="6413" width="9.109375" style="63"/>
    <col min="6414" max="6414" width="0.109375" style="63" customWidth="1"/>
    <col min="6415" max="6655" width="9.109375" style="63"/>
    <col min="6656" max="6656" width="28.88671875" style="63" customWidth="1"/>
    <col min="6657" max="6657" width="15.33203125" style="63" customWidth="1"/>
    <col min="6658" max="6658" width="16.6640625" style="63" bestFit="1" customWidth="1"/>
    <col min="6659" max="6659" width="11.6640625" style="63" customWidth="1"/>
    <col min="6660" max="6660" width="12.5546875" style="63" customWidth="1"/>
    <col min="6661" max="6661" width="12.44140625" style="63" customWidth="1"/>
    <col min="6662" max="6662" width="12.5546875" style="63" customWidth="1"/>
    <col min="6663" max="6663" width="15.6640625" style="63" customWidth="1"/>
    <col min="6664" max="6664" width="10.33203125" style="63" customWidth="1"/>
    <col min="6665" max="6666" width="9.109375" style="63"/>
    <col min="6667" max="6667" width="9.88671875" style="63" customWidth="1"/>
    <col min="6668" max="6669" width="9.109375" style="63"/>
    <col min="6670" max="6670" width="0.109375" style="63" customWidth="1"/>
    <col min="6671" max="6911" width="9.109375" style="63"/>
    <col min="6912" max="6912" width="28.88671875" style="63" customWidth="1"/>
    <col min="6913" max="6913" width="15.33203125" style="63" customWidth="1"/>
    <col min="6914" max="6914" width="16.6640625" style="63" bestFit="1" customWidth="1"/>
    <col min="6915" max="6915" width="11.6640625" style="63" customWidth="1"/>
    <col min="6916" max="6916" width="12.5546875" style="63" customWidth="1"/>
    <col min="6917" max="6917" width="12.44140625" style="63" customWidth="1"/>
    <col min="6918" max="6918" width="12.5546875" style="63" customWidth="1"/>
    <col min="6919" max="6919" width="15.6640625" style="63" customWidth="1"/>
    <col min="6920" max="6920" width="10.33203125" style="63" customWidth="1"/>
    <col min="6921" max="6922" width="9.109375" style="63"/>
    <col min="6923" max="6923" width="9.88671875" style="63" customWidth="1"/>
    <col min="6924" max="6925" width="9.109375" style="63"/>
    <col min="6926" max="6926" width="0.109375" style="63" customWidth="1"/>
    <col min="6927" max="7167" width="9.109375" style="63"/>
    <col min="7168" max="7168" width="28.88671875" style="63" customWidth="1"/>
    <col min="7169" max="7169" width="15.33203125" style="63" customWidth="1"/>
    <col min="7170" max="7170" width="16.6640625" style="63" bestFit="1" customWidth="1"/>
    <col min="7171" max="7171" width="11.6640625" style="63" customWidth="1"/>
    <col min="7172" max="7172" width="12.5546875" style="63" customWidth="1"/>
    <col min="7173" max="7173" width="12.44140625" style="63" customWidth="1"/>
    <col min="7174" max="7174" width="12.5546875" style="63" customWidth="1"/>
    <col min="7175" max="7175" width="15.6640625" style="63" customWidth="1"/>
    <col min="7176" max="7176" width="10.33203125" style="63" customWidth="1"/>
    <col min="7177" max="7178" width="9.109375" style="63"/>
    <col min="7179" max="7179" width="9.88671875" style="63" customWidth="1"/>
    <col min="7180" max="7181" width="9.109375" style="63"/>
    <col min="7182" max="7182" width="0.109375" style="63" customWidth="1"/>
    <col min="7183" max="7423" width="9.109375" style="63"/>
    <col min="7424" max="7424" width="28.88671875" style="63" customWidth="1"/>
    <col min="7425" max="7425" width="15.33203125" style="63" customWidth="1"/>
    <col min="7426" max="7426" width="16.6640625" style="63" bestFit="1" customWidth="1"/>
    <col min="7427" max="7427" width="11.6640625" style="63" customWidth="1"/>
    <col min="7428" max="7428" width="12.5546875" style="63" customWidth="1"/>
    <col min="7429" max="7429" width="12.44140625" style="63" customWidth="1"/>
    <col min="7430" max="7430" width="12.5546875" style="63" customWidth="1"/>
    <col min="7431" max="7431" width="15.6640625" style="63" customWidth="1"/>
    <col min="7432" max="7432" width="10.33203125" style="63" customWidth="1"/>
    <col min="7433" max="7434" width="9.109375" style="63"/>
    <col min="7435" max="7435" width="9.88671875" style="63" customWidth="1"/>
    <col min="7436" max="7437" width="9.109375" style="63"/>
    <col min="7438" max="7438" width="0.109375" style="63" customWidth="1"/>
    <col min="7439" max="7679" width="9.109375" style="63"/>
    <col min="7680" max="7680" width="28.88671875" style="63" customWidth="1"/>
    <col min="7681" max="7681" width="15.33203125" style="63" customWidth="1"/>
    <col min="7682" max="7682" width="16.6640625" style="63" bestFit="1" customWidth="1"/>
    <col min="7683" max="7683" width="11.6640625" style="63" customWidth="1"/>
    <col min="7684" max="7684" width="12.5546875" style="63" customWidth="1"/>
    <col min="7685" max="7685" width="12.44140625" style="63" customWidth="1"/>
    <col min="7686" max="7686" width="12.5546875" style="63" customWidth="1"/>
    <col min="7687" max="7687" width="15.6640625" style="63" customWidth="1"/>
    <col min="7688" max="7688" width="10.33203125" style="63" customWidth="1"/>
    <col min="7689" max="7690" width="9.109375" style="63"/>
    <col min="7691" max="7691" width="9.88671875" style="63" customWidth="1"/>
    <col min="7692" max="7693" width="9.109375" style="63"/>
    <col min="7694" max="7694" width="0.109375" style="63" customWidth="1"/>
    <col min="7695" max="7935" width="9.109375" style="63"/>
    <col min="7936" max="7936" width="28.88671875" style="63" customWidth="1"/>
    <col min="7937" max="7937" width="15.33203125" style="63" customWidth="1"/>
    <col min="7938" max="7938" width="16.6640625" style="63" bestFit="1" customWidth="1"/>
    <col min="7939" max="7939" width="11.6640625" style="63" customWidth="1"/>
    <col min="7940" max="7940" width="12.5546875" style="63" customWidth="1"/>
    <col min="7941" max="7941" width="12.44140625" style="63" customWidth="1"/>
    <col min="7942" max="7942" width="12.5546875" style="63" customWidth="1"/>
    <col min="7943" max="7943" width="15.6640625" style="63" customWidth="1"/>
    <col min="7944" max="7944" width="10.33203125" style="63" customWidth="1"/>
    <col min="7945" max="7946" width="9.109375" style="63"/>
    <col min="7947" max="7947" width="9.88671875" style="63" customWidth="1"/>
    <col min="7948" max="7949" width="9.109375" style="63"/>
    <col min="7950" max="7950" width="0.109375" style="63" customWidth="1"/>
    <col min="7951" max="8191" width="9.109375" style="63"/>
    <col min="8192" max="8192" width="28.88671875" style="63" customWidth="1"/>
    <col min="8193" max="8193" width="15.33203125" style="63" customWidth="1"/>
    <col min="8194" max="8194" width="16.6640625" style="63" bestFit="1" customWidth="1"/>
    <col min="8195" max="8195" width="11.6640625" style="63" customWidth="1"/>
    <col min="8196" max="8196" width="12.5546875" style="63" customWidth="1"/>
    <col min="8197" max="8197" width="12.44140625" style="63" customWidth="1"/>
    <col min="8198" max="8198" width="12.5546875" style="63" customWidth="1"/>
    <col min="8199" max="8199" width="15.6640625" style="63" customWidth="1"/>
    <col min="8200" max="8200" width="10.33203125" style="63" customWidth="1"/>
    <col min="8201" max="8202" width="9.109375" style="63"/>
    <col min="8203" max="8203" width="9.88671875" style="63" customWidth="1"/>
    <col min="8204" max="8205" width="9.109375" style="63"/>
    <col min="8206" max="8206" width="0.109375" style="63" customWidth="1"/>
    <col min="8207" max="8447" width="9.109375" style="63"/>
    <col min="8448" max="8448" width="28.88671875" style="63" customWidth="1"/>
    <col min="8449" max="8449" width="15.33203125" style="63" customWidth="1"/>
    <col min="8450" max="8450" width="16.6640625" style="63" bestFit="1" customWidth="1"/>
    <col min="8451" max="8451" width="11.6640625" style="63" customWidth="1"/>
    <col min="8452" max="8452" width="12.5546875" style="63" customWidth="1"/>
    <col min="8453" max="8453" width="12.44140625" style="63" customWidth="1"/>
    <col min="8454" max="8454" width="12.5546875" style="63" customWidth="1"/>
    <col min="8455" max="8455" width="15.6640625" style="63" customWidth="1"/>
    <col min="8456" max="8456" width="10.33203125" style="63" customWidth="1"/>
    <col min="8457" max="8458" width="9.109375" style="63"/>
    <col min="8459" max="8459" width="9.88671875" style="63" customWidth="1"/>
    <col min="8460" max="8461" width="9.109375" style="63"/>
    <col min="8462" max="8462" width="0.109375" style="63" customWidth="1"/>
    <col min="8463" max="8703" width="9.109375" style="63"/>
    <col min="8704" max="8704" width="28.88671875" style="63" customWidth="1"/>
    <col min="8705" max="8705" width="15.33203125" style="63" customWidth="1"/>
    <col min="8706" max="8706" width="16.6640625" style="63" bestFit="1" customWidth="1"/>
    <col min="8707" max="8707" width="11.6640625" style="63" customWidth="1"/>
    <col min="8708" max="8708" width="12.5546875" style="63" customWidth="1"/>
    <col min="8709" max="8709" width="12.44140625" style="63" customWidth="1"/>
    <col min="8710" max="8710" width="12.5546875" style="63" customWidth="1"/>
    <col min="8711" max="8711" width="15.6640625" style="63" customWidth="1"/>
    <col min="8712" max="8712" width="10.33203125" style="63" customWidth="1"/>
    <col min="8713" max="8714" width="9.109375" style="63"/>
    <col min="8715" max="8715" width="9.88671875" style="63" customWidth="1"/>
    <col min="8716" max="8717" width="9.109375" style="63"/>
    <col min="8718" max="8718" width="0.109375" style="63" customWidth="1"/>
    <col min="8719" max="8959" width="9.109375" style="63"/>
    <col min="8960" max="8960" width="28.88671875" style="63" customWidth="1"/>
    <col min="8961" max="8961" width="15.33203125" style="63" customWidth="1"/>
    <col min="8962" max="8962" width="16.6640625" style="63" bestFit="1" customWidth="1"/>
    <col min="8963" max="8963" width="11.6640625" style="63" customWidth="1"/>
    <col min="8964" max="8964" width="12.5546875" style="63" customWidth="1"/>
    <col min="8965" max="8965" width="12.44140625" style="63" customWidth="1"/>
    <col min="8966" max="8966" width="12.5546875" style="63" customWidth="1"/>
    <col min="8967" max="8967" width="15.6640625" style="63" customWidth="1"/>
    <col min="8968" max="8968" width="10.33203125" style="63" customWidth="1"/>
    <col min="8969" max="8970" width="9.109375" style="63"/>
    <col min="8971" max="8971" width="9.88671875" style="63" customWidth="1"/>
    <col min="8972" max="8973" width="9.109375" style="63"/>
    <col min="8974" max="8974" width="0.109375" style="63" customWidth="1"/>
    <col min="8975" max="9215" width="9.109375" style="63"/>
    <col min="9216" max="9216" width="28.88671875" style="63" customWidth="1"/>
    <col min="9217" max="9217" width="15.33203125" style="63" customWidth="1"/>
    <col min="9218" max="9218" width="16.6640625" style="63" bestFit="1" customWidth="1"/>
    <col min="9219" max="9219" width="11.6640625" style="63" customWidth="1"/>
    <col min="9220" max="9220" width="12.5546875" style="63" customWidth="1"/>
    <col min="9221" max="9221" width="12.44140625" style="63" customWidth="1"/>
    <col min="9222" max="9222" width="12.5546875" style="63" customWidth="1"/>
    <col min="9223" max="9223" width="15.6640625" style="63" customWidth="1"/>
    <col min="9224" max="9224" width="10.33203125" style="63" customWidth="1"/>
    <col min="9225" max="9226" width="9.109375" style="63"/>
    <col min="9227" max="9227" width="9.88671875" style="63" customWidth="1"/>
    <col min="9228" max="9229" width="9.109375" style="63"/>
    <col min="9230" max="9230" width="0.109375" style="63" customWidth="1"/>
    <col min="9231" max="9471" width="9.109375" style="63"/>
    <col min="9472" max="9472" width="28.88671875" style="63" customWidth="1"/>
    <col min="9473" max="9473" width="15.33203125" style="63" customWidth="1"/>
    <col min="9474" max="9474" width="16.6640625" style="63" bestFit="1" customWidth="1"/>
    <col min="9475" max="9475" width="11.6640625" style="63" customWidth="1"/>
    <col min="9476" max="9476" width="12.5546875" style="63" customWidth="1"/>
    <col min="9477" max="9477" width="12.44140625" style="63" customWidth="1"/>
    <col min="9478" max="9478" width="12.5546875" style="63" customWidth="1"/>
    <col min="9479" max="9479" width="15.6640625" style="63" customWidth="1"/>
    <col min="9480" max="9480" width="10.33203125" style="63" customWidth="1"/>
    <col min="9481" max="9482" width="9.109375" style="63"/>
    <col min="9483" max="9483" width="9.88671875" style="63" customWidth="1"/>
    <col min="9484" max="9485" width="9.109375" style="63"/>
    <col min="9486" max="9486" width="0.109375" style="63" customWidth="1"/>
    <col min="9487" max="9727" width="9.109375" style="63"/>
    <col min="9728" max="9728" width="28.88671875" style="63" customWidth="1"/>
    <col min="9729" max="9729" width="15.33203125" style="63" customWidth="1"/>
    <col min="9730" max="9730" width="16.6640625" style="63" bestFit="1" customWidth="1"/>
    <col min="9731" max="9731" width="11.6640625" style="63" customWidth="1"/>
    <col min="9732" max="9732" width="12.5546875" style="63" customWidth="1"/>
    <col min="9733" max="9733" width="12.44140625" style="63" customWidth="1"/>
    <col min="9734" max="9734" width="12.5546875" style="63" customWidth="1"/>
    <col min="9735" max="9735" width="15.6640625" style="63" customWidth="1"/>
    <col min="9736" max="9736" width="10.33203125" style="63" customWidth="1"/>
    <col min="9737" max="9738" width="9.109375" style="63"/>
    <col min="9739" max="9739" width="9.88671875" style="63" customWidth="1"/>
    <col min="9740" max="9741" width="9.109375" style="63"/>
    <col min="9742" max="9742" width="0.109375" style="63" customWidth="1"/>
    <col min="9743" max="9983" width="9.109375" style="63"/>
    <col min="9984" max="9984" width="28.88671875" style="63" customWidth="1"/>
    <col min="9985" max="9985" width="15.33203125" style="63" customWidth="1"/>
    <col min="9986" max="9986" width="16.6640625" style="63" bestFit="1" customWidth="1"/>
    <col min="9987" max="9987" width="11.6640625" style="63" customWidth="1"/>
    <col min="9988" max="9988" width="12.5546875" style="63" customWidth="1"/>
    <col min="9989" max="9989" width="12.44140625" style="63" customWidth="1"/>
    <col min="9990" max="9990" width="12.5546875" style="63" customWidth="1"/>
    <col min="9991" max="9991" width="15.6640625" style="63" customWidth="1"/>
    <col min="9992" max="9992" width="10.33203125" style="63" customWidth="1"/>
    <col min="9993" max="9994" width="9.109375" style="63"/>
    <col min="9995" max="9995" width="9.88671875" style="63" customWidth="1"/>
    <col min="9996" max="9997" width="9.109375" style="63"/>
    <col min="9998" max="9998" width="0.109375" style="63" customWidth="1"/>
    <col min="9999" max="10239" width="9.109375" style="63"/>
    <col min="10240" max="10240" width="28.88671875" style="63" customWidth="1"/>
    <col min="10241" max="10241" width="15.33203125" style="63" customWidth="1"/>
    <col min="10242" max="10242" width="16.6640625" style="63" bestFit="1" customWidth="1"/>
    <col min="10243" max="10243" width="11.6640625" style="63" customWidth="1"/>
    <col min="10244" max="10244" width="12.5546875" style="63" customWidth="1"/>
    <col min="10245" max="10245" width="12.44140625" style="63" customWidth="1"/>
    <col min="10246" max="10246" width="12.5546875" style="63" customWidth="1"/>
    <col min="10247" max="10247" width="15.6640625" style="63" customWidth="1"/>
    <col min="10248" max="10248" width="10.33203125" style="63" customWidth="1"/>
    <col min="10249" max="10250" width="9.109375" style="63"/>
    <col min="10251" max="10251" width="9.88671875" style="63" customWidth="1"/>
    <col min="10252" max="10253" width="9.109375" style="63"/>
    <col min="10254" max="10254" width="0.109375" style="63" customWidth="1"/>
    <col min="10255" max="10495" width="9.109375" style="63"/>
    <col min="10496" max="10496" width="28.88671875" style="63" customWidth="1"/>
    <col min="10497" max="10497" width="15.33203125" style="63" customWidth="1"/>
    <col min="10498" max="10498" width="16.6640625" style="63" bestFit="1" customWidth="1"/>
    <col min="10499" max="10499" width="11.6640625" style="63" customWidth="1"/>
    <col min="10500" max="10500" width="12.5546875" style="63" customWidth="1"/>
    <col min="10501" max="10501" width="12.44140625" style="63" customWidth="1"/>
    <col min="10502" max="10502" width="12.5546875" style="63" customWidth="1"/>
    <col min="10503" max="10503" width="15.6640625" style="63" customWidth="1"/>
    <col min="10504" max="10504" width="10.33203125" style="63" customWidth="1"/>
    <col min="10505" max="10506" width="9.109375" style="63"/>
    <col min="10507" max="10507" width="9.88671875" style="63" customWidth="1"/>
    <col min="10508" max="10509" width="9.109375" style="63"/>
    <col min="10510" max="10510" width="0.109375" style="63" customWidth="1"/>
    <col min="10511" max="10751" width="9.109375" style="63"/>
    <col min="10752" max="10752" width="28.88671875" style="63" customWidth="1"/>
    <col min="10753" max="10753" width="15.33203125" style="63" customWidth="1"/>
    <col min="10754" max="10754" width="16.6640625" style="63" bestFit="1" customWidth="1"/>
    <col min="10755" max="10755" width="11.6640625" style="63" customWidth="1"/>
    <col min="10756" max="10756" width="12.5546875" style="63" customWidth="1"/>
    <col min="10757" max="10757" width="12.44140625" style="63" customWidth="1"/>
    <col min="10758" max="10758" width="12.5546875" style="63" customWidth="1"/>
    <col min="10759" max="10759" width="15.6640625" style="63" customWidth="1"/>
    <col min="10760" max="10760" width="10.33203125" style="63" customWidth="1"/>
    <col min="10761" max="10762" width="9.109375" style="63"/>
    <col min="10763" max="10763" width="9.88671875" style="63" customWidth="1"/>
    <col min="10764" max="10765" width="9.109375" style="63"/>
    <col min="10766" max="10766" width="0.109375" style="63" customWidth="1"/>
    <col min="10767" max="11007" width="9.109375" style="63"/>
    <col min="11008" max="11008" width="28.88671875" style="63" customWidth="1"/>
    <col min="11009" max="11009" width="15.33203125" style="63" customWidth="1"/>
    <col min="11010" max="11010" width="16.6640625" style="63" bestFit="1" customWidth="1"/>
    <col min="11011" max="11011" width="11.6640625" style="63" customWidth="1"/>
    <col min="11012" max="11012" width="12.5546875" style="63" customWidth="1"/>
    <col min="11013" max="11013" width="12.44140625" style="63" customWidth="1"/>
    <col min="11014" max="11014" width="12.5546875" style="63" customWidth="1"/>
    <col min="11015" max="11015" width="15.6640625" style="63" customWidth="1"/>
    <col min="11016" max="11016" width="10.33203125" style="63" customWidth="1"/>
    <col min="11017" max="11018" width="9.109375" style="63"/>
    <col min="11019" max="11019" width="9.88671875" style="63" customWidth="1"/>
    <col min="11020" max="11021" width="9.109375" style="63"/>
    <col min="11022" max="11022" width="0.109375" style="63" customWidth="1"/>
    <col min="11023" max="11263" width="9.109375" style="63"/>
    <col min="11264" max="11264" width="28.88671875" style="63" customWidth="1"/>
    <col min="11265" max="11265" width="15.33203125" style="63" customWidth="1"/>
    <col min="11266" max="11266" width="16.6640625" style="63" bestFit="1" customWidth="1"/>
    <col min="11267" max="11267" width="11.6640625" style="63" customWidth="1"/>
    <col min="11268" max="11268" width="12.5546875" style="63" customWidth="1"/>
    <col min="11269" max="11269" width="12.44140625" style="63" customWidth="1"/>
    <col min="11270" max="11270" width="12.5546875" style="63" customWidth="1"/>
    <col min="11271" max="11271" width="15.6640625" style="63" customWidth="1"/>
    <col min="11272" max="11272" width="10.33203125" style="63" customWidth="1"/>
    <col min="11273" max="11274" width="9.109375" style="63"/>
    <col min="11275" max="11275" width="9.88671875" style="63" customWidth="1"/>
    <col min="11276" max="11277" width="9.109375" style="63"/>
    <col min="11278" max="11278" width="0.109375" style="63" customWidth="1"/>
    <col min="11279" max="11519" width="9.109375" style="63"/>
    <col min="11520" max="11520" width="28.88671875" style="63" customWidth="1"/>
    <col min="11521" max="11521" width="15.33203125" style="63" customWidth="1"/>
    <col min="11522" max="11522" width="16.6640625" style="63" bestFit="1" customWidth="1"/>
    <col min="11523" max="11523" width="11.6640625" style="63" customWidth="1"/>
    <col min="11524" max="11524" width="12.5546875" style="63" customWidth="1"/>
    <col min="11525" max="11525" width="12.44140625" style="63" customWidth="1"/>
    <col min="11526" max="11526" width="12.5546875" style="63" customWidth="1"/>
    <col min="11527" max="11527" width="15.6640625" style="63" customWidth="1"/>
    <col min="11528" max="11528" width="10.33203125" style="63" customWidth="1"/>
    <col min="11529" max="11530" width="9.109375" style="63"/>
    <col min="11531" max="11531" width="9.88671875" style="63" customWidth="1"/>
    <col min="11532" max="11533" width="9.109375" style="63"/>
    <col min="11534" max="11534" width="0.109375" style="63" customWidth="1"/>
    <col min="11535" max="11775" width="9.109375" style="63"/>
    <col min="11776" max="11776" width="28.88671875" style="63" customWidth="1"/>
    <col min="11777" max="11777" width="15.33203125" style="63" customWidth="1"/>
    <col min="11778" max="11778" width="16.6640625" style="63" bestFit="1" customWidth="1"/>
    <col min="11779" max="11779" width="11.6640625" style="63" customWidth="1"/>
    <col min="11780" max="11780" width="12.5546875" style="63" customWidth="1"/>
    <col min="11781" max="11781" width="12.44140625" style="63" customWidth="1"/>
    <col min="11782" max="11782" width="12.5546875" style="63" customWidth="1"/>
    <col min="11783" max="11783" width="15.6640625" style="63" customWidth="1"/>
    <col min="11784" max="11784" width="10.33203125" style="63" customWidth="1"/>
    <col min="11785" max="11786" width="9.109375" style="63"/>
    <col min="11787" max="11787" width="9.88671875" style="63" customWidth="1"/>
    <col min="11788" max="11789" width="9.109375" style="63"/>
    <col min="11790" max="11790" width="0.109375" style="63" customWidth="1"/>
    <col min="11791" max="12031" width="9.109375" style="63"/>
    <col min="12032" max="12032" width="28.88671875" style="63" customWidth="1"/>
    <col min="12033" max="12033" width="15.33203125" style="63" customWidth="1"/>
    <col min="12034" max="12034" width="16.6640625" style="63" bestFit="1" customWidth="1"/>
    <col min="12035" max="12035" width="11.6640625" style="63" customWidth="1"/>
    <col min="12036" max="12036" width="12.5546875" style="63" customWidth="1"/>
    <col min="12037" max="12037" width="12.44140625" style="63" customWidth="1"/>
    <col min="12038" max="12038" width="12.5546875" style="63" customWidth="1"/>
    <col min="12039" max="12039" width="15.6640625" style="63" customWidth="1"/>
    <col min="12040" max="12040" width="10.33203125" style="63" customWidth="1"/>
    <col min="12041" max="12042" width="9.109375" style="63"/>
    <col min="12043" max="12043" width="9.88671875" style="63" customWidth="1"/>
    <col min="12044" max="12045" width="9.109375" style="63"/>
    <col min="12046" max="12046" width="0.109375" style="63" customWidth="1"/>
    <col min="12047" max="12287" width="9.109375" style="63"/>
    <col min="12288" max="12288" width="28.88671875" style="63" customWidth="1"/>
    <col min="12289" max="12289" width="15.33203125" style="63" customWidth="1"/>
    <col min="12290" max="12290" width="16.6640625" style="63" bestFit="1" customWidth="1"/>
    <col min="12291" max="12291" width="11.6640625" style="63" customWidth="1"/>
    <col min="12292" max="12292" width="12.5546875" style="63" customWidth="1"/>
    <col min="12293" max="12293" width="12.44140625" style="63" customWidth="1"/>
    <col min="12294" max="12294" width="12.5546875" style="63" customWidth="1"/>
    <col min="12295" max="12295" width="15.6640625" style="63" customWidth="1"/>
    <col min="12296" max="12296" width="10.33203125" style="63" customWidth="1"/>
    <col min="12297" max="12298" width="9.109375" style="63"/>
    <col min="12299" max="12299" width="9.88671875" style="63" customWidth="1"/>
    <col min="12300" max="12301" width="9.109375" style="63"/>
    <col min="12302" max="12302" width="0.109375" style="63" customWidth="1"/>
    <col min="12303" max="12543" width="9.109375" style="63"/>
    <col min="12544" max="12544" width="28.88671875" style="63" customWidth="1"/>
    <col min="12545" max="12545" width="15.33203125" style="63" customWidth="1"/>
    <col min="12546" max="12546" width="16.6640625" style="63" bestFit="1" customWidth="1"/>
    <col min="12547" max="12547" width="11.6640625" style="63" customWidth="1"/>
    <col min="12548" max="12548" width="12.5546875" style="63" customWidth="1"/>
    <col min="12549" max="12549" width="12.44140625" style="63" customWidth="1"/>
    <col min="12550" max="12550" width="12.5546875" style="63" customWidth="1"/>
    <col min="12551" max="12551" width="15.6640625" style="63" customWidth="1"/>
    <col min="12552" max="12552" width="10.33203125" style="63" customWidth="1"/>
    <col min="12553" max="12554" width="9.109375" style="63"/>
    <col min="12555" max="12555" width="9.88671875" style="63" customWidth="1"/>
    <col min="12556" max="12557" width="9.109375" style="63"/>
    <col min="12558" max="12558" width="0.109375" style="63" customWidth="1"/>
    <col min="12559" max="12799" width="9.109375" style="63"/>
    <col min="12800" max="12800" width="28.88671875" style="63" customWidth="1"/>
    <col min="12801" max="12801" width="15.33203125" style="63" customWidth="1"/>
    <col min="12802" max="12802" width="16.6640625" style="63" bestFit="1" customWidth="1"/>
    <col min="12803" max="12803" width="11.6640625" style="63" customWidth="1"/>
    <col min="12804" max="12804" width="12.5546875" style="63" customWidth="1"/>
    <col min="12805" max="12805" width="12.44140625" style="63" customWidth="1"/>
    <col min="12806" max="12806" width="12.5546875" style="63" customWidth="1"/>
    <col min="12807" max="12807" width="15.6640625" style="63" customWidth="1"/>
    <col min="12808" max="12808" width="10.33203125" style="63" customWidth="1"/>
    <col min="12809" max="12810" width="9.109375" style="63"/>
    <col min="12811" max="12811" width="9.88671875" style="63" customWidth="1"/>
    <col min="12812" max="12813" width="9.109375" style="63"/>
    <col min="12814" max="12814" width="0.109375" style="63" customWidth="1"/>
    <col min="12815" max="13055" width="9.109375" style="63"/>
    <col min="13056" max="13056" width="28.88671875" style="63" customWidth="1"/>
    <col min="13057" max="13057" width="15.33203125" style="63" customWidth="1"/>
    <col min="13058" max="13058" width="16.6640625" style="63" bestFit="1" customWidth="1"/>
    <col min="13059" max="13059" width="11.6640625" style="63" customWidth="1"/>
    <col min="13060" max="13060" width="12.5546875" style="63" customWidth="1"/>
    <col min="13061" max="13061" width="12.44140625" style="63" customWidth="1"/>
    <col min="13062" max="13062" width="12.5546875" style="63" customWidth="1"/>
    <col min="13063" max="13063" width="15.6640625" style="63" customWidth="1"/>
    <col min="13064" max="13064" width="10.33203125" style="63" customWidth="1"/>
    <col min="13065" max="13066" width="9.109375" style="63"/>
    <col min="13067" max="13067" width="9.88671875" style="63" customWidth="1"/>
    <col min="13068" max="13069" width="9.109375" style="63"/>
    <col min="13070" max="13070" width="0.109375" style="63" customWidth="1"/>
    <col min="13071" max="13311" width="9.109375" style="63"/>
    <col min="13312" max="13312" width="28.88671875" style="63" customWidth="1"/>
    <col min="13313" max="13313" width="15.33203125" style="63" customWidth="1"/>
    <col min="13314" max="13314" width="16.6640625" style="63" bestFit="1" customWidth="1"/>
    <col min="13315" max="13315" width="11.6640625" style="63" customWidth="1"/>
    <col min="13316" max="13316" width="12.5546875" style="63" customWidth="1"/>
    <col min="13317" max="13317" width="12.44140625" style="63" customWidth="1"/>
    <col min="13318" max="13318" width="12.5546875" style="63" customWidth="1"/>
    <col min="13319" max="13319" width="15.6640625" style="63" customWidth="1"/>
    <col min="13320" max="13320" width="10.33203125" style="63" customWidth="1"/>
    <col min="13321" max="13322" width="9.109375" style="63"/>
    <col min="13323" max="13323" width="9.88671875" style="63" customWidth="1"/>
    <col min="13324" max="13325" width="9.109375" style="63"/>
    <col min="13326" max="13326" width="0.109375" style="63" customWidth="1"/>
    <col min="13327" max="13567" width="9.109375" style="63"/>
    <col min="13568" max="13568" width="28.88671875" style="63" customWidth="1"/>
    <col min="13569" max="13569" width="15.33203125" style="63" customWidth="1"/>
    <col min="13570" max="13570" width="16.6640625" style="63" bestFit="1" customWidth="1"/>
    <col min="13571" max="13571" width="11.6640625" style="63" customWidth="1"/>
    <col min="13572" max="13572" width="12.5546875" style="63" customWidth="1"/>
    <col min="13573" max="13573" width="12.44140625" style="63" customWidth="1"/>
    <col min="13574" max="13574" width="12.5546875" style="63" customWidth="1"/>
    <col min="13575" max="13575" width="15.6640625" style="63" customWidth="1"/>
    <col min="13576" max="13576" width="10.33203125" style="63" customWidth="1"/>
    <col min="13577" max="13578" width="9.109375" style="63"/>
    <col min="13579" max="13579" width="9.88671875" style="63" customWidth="1"/>
    <col min="13580" max="13581" width="9.109375" style="63"/>
    <col min="13582" max="13582" width="0.109375" style="63" customWidth="1"/>
    <col min="13583" max="13823" width="9.109375" style="63"/>
    <col min="13824" max="13824" width="28.88671875" style="63" customWidth="1"/>
    <col min="13825" max="13825" width="15.33203125" style="63" customWidth="1"/>
    <col min="13826" max="13826" width="16.6640625" style="63" bestFit="1" customWidth="1"/>
    <col min="13827" max="13827" width="11.6640625" style="63" customWidth="1"/>
    <col min="13828" max="13828" width="12.5546875" style="63" customWidth="1"/>
    <col min="13829" max="13829" width="12.44140625" style="63" customWidth="1"/>
    <col min="13830" max="13830" width="12.5546875" style="63" customWidth="1"/>
    <col min="13831" max="13831" width="15.6640625" style="63" customWidth="1"/>
    <col min="13832" max="13832" width="10.33203125" style="63" customWidth="1"/>
    <col min="13833" max="13834" width="9.109375" style="63"/>
    <col min="13835" max="13835" width="9.88671875" style="63" customWidth="1"/>
    <col min="13836" max="13837" width="9.109375" style="63"/>
    <col min="13838" max="13838" width="0.109375" style="63" customWidth="1"/>
    <col min="13839" max="14079" width="9.109375" style="63"/>
    <col min="14080" max="14080" width="28.88671875" style="63" customWidth="1"/>
    <col min="14081" max="14081" width="15.33203125" style="63" customWidth="1"/>
    <col min="14082" max="14082" width="16.6640625" style="63" bestFit="1" customWidth="1"/>
    <col min="14083" max="14083" width="11.6640625" style="63" customWidth="1"/>
    <col min="14084" max="14084" width="12.5546875" style="63" customWidth="1"/>
    <col min="14085" max="14085" width="12.44140625" style="63" customWidth="1"/>
    <col min="14086" max="14086" width="12.5546875" style="63" customWidth="1"/>
    <col min="14087" max="14087" width="15.6640625" style="63" customWidth="1"/>
    <col min="14088" max="14088" width="10.33203125" style="63" customWidth="1"/>
    <col min="14089" max="14090" width="9.109375" style="63"/>
    <col min="14091" max="14091" width="9.88671875" style="63" customWidth="1"/>
    <col min="14092" max="14093" width="9.109375" style="63"/>
    <col min="14094" max="14094" width="0.109375" style="63" customWidth="1"/>
    <col min="14095" max="14335" width="9.109375" style="63"/>
    <col min="14336" max="14336" width="28.88671875" style="63" customWidth="1"/>
    <col min="14337" max="14337" width="15.33203125" style="63" customWidth="1"/>
    <col min="14338" max="14338" width="16.6640625" style="63" bestFit="1" customWidth="1"/>
    <col min="14339" max="14339" width="11.6640625" style="63" customWidth="1"/>
    <col min="14340" max="14340" width="12.5546875" style="63" customWidth="1"/>
    <col min="14341" max="14341" width="12.44140625" style="63" customWidth="1"/>
    <col min="14342" max="14342" width="12.5546875" style="63" customWidth="1"/>
    <col min="14343" max="14343" width="15.6640625" style="63" customWidth="1"/>
    <col min="14344" max="14344" width="10.33203125" style="63" customWidth="1"/>
    <col min="14345" max="14346" width="9.109375" style="63"/>
    <col min="14347" max="14347" width="9.88671875" style="63" customWidth="1"/>
    <col min="14348" max="14349" width="9.109375" style="63"/>
    <col min="14350" max="14350" width="0.109375" style="63" customWidth="1"/>
    <col min="14351" max="14591" width="9.109375" style="63"/>
    <col min="14592" max="14592" width="28.88671875" style="63" customWidth="1"/>
    <col min="14593" max="14593" width="15.33203125" style="63" customWidth="1"/>
    <col min="14594" max="14594" width="16.6640625" style="63" bestFit="1" customWidth="1"/>
    <col min="14595" max="14595" width="11.6640625" style="63" customWidth="1"/>
    <col min="14596" max="14596" width="12.5546875" style="63" customWidth="1"/>
    <col min="14597" max="14597" width="12.44140625" style="63" customWidth="1"/>
    <col min="14598" max="14598" width="12.5546875" style="63" customWidth="1"/>
    <col min="14599" max="14599" width="15.6640625" style="63" customWidth="1"/>
    <col min="14600" max="14600" width="10.33203125" style="63" customWidth="1"/>
    <col min="14601" max="14602" width="9.109375" style="63"/>
    <col min="14603" max="14603" width="9.88671875" style="63" customWidth="1"/>
    <col min="14604" max="14605" width="9.109375" style="63"/>
    <col min="14606" max="14606" width="0.109375" style="63" customWidth="1"/>
    <col min="14607" max="14847" width="9.109375" style="63"/>
    <col min="14848" max="14848" width="28.88671875" style="63" customWidth="1"/>
    <col min="14849" max="14849" width="15.33203125" style="63" customWidth="1"/>
    <col min="14850" max="14850" width="16.6640625" style="63" bestFit="1" customWidth="1"/>
    <col min="14851" max="14851" width="11.6640625" style="63" customWidth="1"/>
    <col min="14852" max="14852" width="12.5546875" style="63" customWidth="1"/>
    <col min="14853" max="14853" width="12.44140625" style="63" customWidth="1"/>
    <col min="14854" max="14854" width="12.5546875" style="63" customWidth="1"/>
    <col min="14855" max="14855" width="15.6640625" style="63" customWidth="1"/>
    <col min="14856" max="14856" width="10.33203125" style="63" customWidth="1"/>
    <col min="14857" max="14858" width="9.109375" style="63"/>
    <col min="14859" max="14859" width="9.88671875" style="63" customWidth="1"/>
    <col min="14860" max="14861" width="9.109375" style="63"/>
    <col min="14862" max="14862" width="0.109375" style="63" customWidth="1"/>
    <col min="14863" max="15103" width="9.109375" style="63"/>
    <col min="15104" max="15104" width="28.88671875" style="63" customWidth="1"/>
    <col min="15105" max="15105" width="15.33203125" style="63" customWidth="1"/>
    <col min="15106" max="15106" width="16.6640625" style="63" bestFit="1" customWidth="1"/>
    <col min="15107" max="15107" width="11.6640625" style="63" customWidth="1"/>
    <col min="15108" max="15108" width="12.5546875" style="63" customWidth="1"/>
    <col min="15109" max="15109" width="12.44140625" style="63" customWidth="1"/>
    <col min="15110" max="15110" width="12.5546875" style="63" customWidth="1"/>
    <col min="15111" max="15111" width="15.6640625" style="63" customWidth="1"/>
    <col min="15112" max="15112" width="10.33203125" style="63" customWidth="1"/>
    <col min="15113" max="15114" width="9.109375" style="63"/>
    <col min="15115" max="15115" width="9.88671875" style="63" customWidth="1"/>
    <col min="15116" max="15117" width="9.109375" style="63"/>
    <col min="15118" max="15118" width="0.109375" style="63" customWidth="1"/>
    <col min="15119" max="15359" width="9.109375" style="63"/>
    <col min="15360" max="15360" width="28.88671875" style="63" customWidth="1"/>
    <col min="15361" max="15361" width="15.33203125" style="63" customWidth="1"/>
    <col min="15362" max="15362" width="16.6640625" style="63" bestFit="1" customWidth="1"/>
    <col min="15363" max="15363" width="11.6640625" style="63" customWidth="1"/>
    <col min="15364" max="15364" width="12.5546875" style="63" customWidth="1"/>
    <col min="15365" max="15365" width="12.44140625" style="63" customWidth="1"/>
    <col min="15366" max="15366" width="12.5546875" style="63" customWidth="1"/>
    <col min="15367" max="15367" width="15.6640625" style="63" customWidth="1"/>
    <col min="15368" max="15368" width="10.33203125" style="63" customWidth="1"/>
    <col min="15369" max="15370" width="9.109375" style="63"/>
    <col min="15371" max="15371" width="9.88671875" style="63" customWidth="1"/>
    <col min="15372" max="15373" width="9.109375" style="63"/>
    <col min="15374" max="15374" width="0.109375" style="63" customWidth="1"/>
    <col min="15375" max="15615" width="9.109375" style="63"/>
    <col min="15616" max="15616" width="28.88671875" style="63" customWidth="1"/>
    <col min="15617" max="15617" width="15.33203125" style="63" customWidth="1"/>
    <col min="15618" max="15618" width="16.6640625" style="63" bestFit="1" customWidth="1"/>
    <col min="15619" max="15619" width="11.6640625" style="63" customWidth="1"/>
    <col min="15620" max="15620" width="12.5546875" style="63" customWidth="1"/>
    <col min="15621" max="15621" width="12.44140625" style="63" customWidth="1"/>
    <col min="15622" max="15622" width="12.5546875" style="63" customWidth="1"/>
    <col min="15623" max="15623" width="15.6640625" style="63" customWidth="1"/>
    <col min="15624" max="15624" width="10.33203125" style="63" customWidth="1"/>
    <col min="15625" max="15626" width="9.109375" style="63"/>
    <col min="15627" max="15627" width="9.88671875" style="63" customWidth="1"/>
    <col min="15628" max="15629" width="9.109375" style="63"/>
    <col min="15630" max="15630" width="0.109375" style="63" customWidth="1"/>
    <col min="15631" max="15871" width="9.109375" style="63"/>
    <col min="15872" max="15872" width="28.88671875" style="63" customWidth="1"/>
    <col min="15873" max="15873" width="15.33203125" style="63" customWidth="1"/>
    <col min="15874" max="15874" width="16.6640625" style="63" bestFit="1" customWidth="1"/>
    <col min="15875" max="15875" width="11.6640625" style="63" customWidth="1"/>
    <col min="15876" max="15876" width="12.5546875" style="63" customWidth="1"/>
    <col min="15877" max="15877" width="12.44140625" style="63" customWidth="1"/>
    <col min="15878" max="15878" width="12.5546875" style="63" customWidth="1"/>
    <col min="15879" max="15879" width="15.6640625" style="63" customWidth="1"/>
    <col min="15880" max="15880" width="10.33203125" style="63" customWidth="1"/>
    <col min="15881" max="15882" width="9.109375" style="63"/>
    <col min="15883" max="15883" width="9.88671875" style="63" customWidth="1"/>
    <col min="15884" max="15885" width="9.109375" style="63"/>
    <col min="15886" max="15886" width="0.109375" style="63" customWidth="1"/>
    <col min="15887" max="16127" width="9.109375" style="63"/>
    <col min="16128" max="16128" width="28.88671875" style="63" customWidth="1"/>
    <col min="16129" max="16129" width="15.33203125" style="63" customWidth="1"/>
    <col min="16130" max="16130" width="16.6640625" style="63" bestFit="1" customWidth="1"/>
    <col min="16131" max="16131" width="11.6640625" style="63" customWidth="1"/>
    <col min="16132" max="16132" width="12.5546875" style="63" customWidth="1"/>
    <col min="16133" max="16133" width="12.44140625" style="63" customWidth="1"/>
    <col min="16134" max="16134" width="12.5546875" style="63" customWidth="1"/>
    <col min="16135" max="16135" width="15.6640625" style="63" customWidth="1"/>
    <col min="16136" max="16136" width="10.33203125" style="63" customWidth="1"/>
    <col min="16137" max="16138" width="9.109375" style="63"/>
    <col min="16139" max="16139" width="9.88671875" style="63" customWidth="1"/>
    <col min="16140" max="16141" width="9.109375" style="63"/>
    <col min="16142" max="16142" width="0.109375" style="63" customWidth="1"/>
    <col min="16143" max="16384" width="9.109375" style="63"/>
  </cols>
  <sheetData>
    <row r="1" spans="1:9" ht="40.5" customHeight="1">
      <c r="A1" s="231"/>
      <c r="B1" s="231"/>
      <c r="C1" s="231"/>
      <c r="D1" s="231"/>
      <c r="E1" s="231"/>
      <c r="F1" s="684" t="s">
        <v>173</v>
      </c>
      <c r="G1" s="684"/>
      <c r="H1" s="684"/>
      <c r="I1" s="64"/>
    </row>
    <row r="2" spans="1:9">
      <c r="A2" s="231"/>
      <c r="B2" s="231"/>
      <c r="C2" s="231"/>
      <c r="D2" s="231"/>
      <c r="E2" s="231"/>
      <c r="F2" s="231"/>
      <c r="G2" s="231"/>
      <c r="H2" s="231"/>
    </row>
    <row r="3" spans="1:9">
      <c r="A3" s="683" t="s">
        <v>54</v>
      </c>
      <c r="B3" s="683"/>
      <c r="C3" s="683"/>
      <c r="D3" s="683"/>
      <c r="E3" s="683"/>
      <c r="F3" s="683"/>
      <c r="G3" s="683"/>
      <c r="H3" s="683"/>
    </row>
    <row r="4" spans="1:9" ht="18.75" customHeight="1">
      <c r="A4" s="683" t="s">
        <v>223</v>
      </c>
      <c r="B4" s="683"/>
      <c r="C4" s="683"/>
      <c r="D4" s="683"/>
      <c r="E4" s="683"/>
      <c r="F4" s="683"/>
      <c r="G4" s="683"/>
      <c r="H4" s="683"/>
    </row>
    <row r="5" spans="1:9" ht="23.25" customHeight="1">
      <c r="A5" s="692" t="s">
        <v>293</v>
      </c>
      <c r="B5" s="692"/>
      <c r="C5" s="692"/>
      <c r="D5" s="692"/>
      <c r="E5" s="692"/>
      <c r="F5" s="692"/>
      <c r="G5" s="692"/>
      <c r="H5" s="692"/>
    </row>
    <row r="6" spans="1:9" ht="20.25" customHeight="1">
      <c r="A6" s="692" t="s">
        <v>366</v>
      </c>
      <c r="B6" s="692"/>
      <c r="C6" s="692"/>
      <c r="D6" s="692"/>
      <c r="E6" s="692"/>
      <c r="F6" s="692"/>
      <c r="G6" s="692"/>
      <c r="H6" s="692"/>
    </row>
    <row r="7" spans="1:9" ht="26.25" customHeight="1">
      <c r="A7" s="232"/>
      <c r="B7" s="232"/>
      <c r="C7" s="232"/>
      <c r="D7" s="232"/>
      <c r="E7" s="232"/>
      <c r="F7" s="231"/>
      <c r="G7" s="233" t="s">
        <v>232</v>
      </c>
      <c r="H7" s="231"/>
    </row>
    <row r="8" spans="1:9" ht="12.75" customHeight="1">
      <c r="A8" s="231"/>
      <c r="B8" s="686" t="s">
        <v>55</v>
      </c>
      <c r="C8" s="686" t="s">
        <v>224</v>
      </c>
      <c r="D8" s="686" t="s">
        <v>225</v>
      </c>
      <c r="E8" s="686" t="s">
        <v>226</v>
      </c>
      <c r="F8" s="689" t="s">
        <v>53</v>
      </c>
      <c r="G8" s="690"/>
      <c r="H8" s="231"/>
    </row>
    <row r="9" spans="1:9" ht="12.75" customHeight="1">
      <c r="A9" s="231"/>
      <c r="B9" s="687"/>
      <c r="C9" s="687"/>
      <c r="D9" s="687"/>
      <c r="E9" s="687"/>
      <c r="F9" s="686" t="s">
        <v>227</v>
      </c>
      <c r="G9" s="686" t="s">
        <v>228</v>
      </c>
      <c r="H9" s="231"/>
    </row>
    <row r="10" spans="1:9" ht="12.75" customHeight="1">
      <c r="A10" s="231"/>
      <c r="B10" s="687"/>
      <c r="C10" s="687"/>
      <c r="D10" s="687"/>
      <c r="E10" s="687"/>
      <c r="F10" s="687"/>
      <c r="G10" s="687"/>
      <c r="H10" s="231"/>
    </row>
    <row r="11" spans="1:9" ht="12.75" customHeight="1">
      <c r="A11" s="231"/>
      <c r="B11" s="687"/>
      <c r="C11" s="687"/>
      <c r="D11" s="687"/>
      <c r="E11" s="687"/>
      <c r="F11" s="687"/>
      <c r="G11" s="687"/>
      <c r="H11" s="231"/>
    </row>
    <row r="12" spans="1:9" ht="12.75" customHeight="1">
      <c r="A12" s="231"/>
      <c r="B12" s="687"/>
      <c r="C12" s="687"/>
      <c r="D12" s="687"/>
      <c r="E12" s="687"/>
      <c r="F12" s="687"/>
      <c r="G12" s="687"/>
      <c r="H12" s="231"/>
    </row>
    <row r="13" spans="1:9" ht="41.25" customHeight="1">
      <c r="A13" s="231"/>
      <c r="B13" s="688"/>
      <c r="C13" s="688"/>
      <c r="D13" s="688"/>
      <c r="E13" s="688"/>
      <c r="F13" s="688"/>
      <c r="G13" s="688"/>
      <c r="H13" s="231"/>
    </row>
    <row r="14" spans="1:9">
      <c r="A14" s="231"/>
      <c r="B14" s="234">
        <v>1</v>
      </c>
      <c r="C14" s="234">
        <v>2</v>
      </c>
      <c r="D14" s="234">
        <v>3</v>
      </c>
      <c r="E14" s="234">
        <v>4</v>
      </c>
      <c r="F14" s="234">
        <v>5</v>
      </c>
      <c r="G14" s="234">
        <v>6</v>
      </c>
      <c r="H14" s="231"/>
    </row>
    <row r="15" spans="1:9">
      <c r="A15" s="231"/>
      <c r="B15" s="235" t="s">
        <v>294</v>
      </c>
      <c r="C15" s="236">
        <v>44300.75</v>
      </c>
      <c r="D15" s="236">
        <v>872.04</v>
      </c>
      <c r="E15" s="242">
        <f>D15/C15*100</f>
        <v>1.9684542586750786</v>
      </c>
      <c r="F15" s="236">
        <v>602.07000000000005</v>
      </c>
      <c r="G15" s="236">
        <v>269.97000000000003</v>
      </c>
      <c r="H15" s="231"/>
      <c r="I15" s="65"/>
    </row>
    <row r="16" spans="1:9">
      <c r="A16" s="231"/>
      <c r="B16" s="235" t="s">
        <v>295</v>
      </c>
      <c r="C16" s="236">
        <v>51449.85</v>
      </c>
      <c r="D16" s="236">
        <v>1190.6199999999999</v>
      </c>
      <c r="E16" s="242">
        <f t="shared" ref="E16:E22" si="0">D16/C16*100</f>
        <v>2.3141369702729939</v>
      </c>
      <c r="F16" s="236">
        <v>652.66</v>
      </c>
      <c r="G16" s="236">
        <v>537.96</v>
      </c>
      <c r="H16" s="231"/>
      <c r="I16" s="65"/>
    </row>
    <row r="17" spans="1:15">
      <c r="A17" s="231"/>
      <c r="B17" s="235" t="s">
        <v>296</v>
      </c>
      <c r="C17" s="236">
        <v>50190.14</v>
      </c>
      <c r="D17" s="236">
        <v>1511.3</v>
      </c>
      <c r="E17" s="242">
        <f t="shared" si="0"/>
        <v>3.0111492018153365</v>
      </c>
      <c r="F17" s="236">
        <v>1460.7</v>
      </c>
      <c r="G17" s="236">
        <v>50.6</v>
      </c>
      <c r="H17" s="231"/>
      <c r="I17" s="65"/>
    </row>
    <row r="18" spans="1:15">
      <c r="A18" s="231"/>
      <c r="B18" s="235" t="s">
        <v>297</v>
      </c>
      <c r="C18" s="236">
        <v>47415.8</v>
      </c>
      <c r="D18" s="236">
        <v>1909.55</v>
      </c>
      <c r="E18" s="242">
        <f t="shared" si="0"/>
        <v>4.0272440831958969</v>
      </c>
      <c r="F18" s="236">
        <v>1066.3499999999999</v>
      </c>
      <c r="G18" s="236">
        <v>843.2</v>
      </c>
      <c r="H18" s="231"/>
      <c r="I18" s="65"/>
    </row>
    <row r="19" spans="1:15">
      <c r="A19" s="231"/>
      <c r="B19" s="235" t="s">
        <v>298</v>
      </c>
      <c r="C19" s="236">
        <v>59978.96</v>
      </c>
      <c r="D19" s="236">
        <v>1308.19</v>
      </c>
      <c r="E19" s="242">
        <f t="shared" si="0"/>
        <v>2.1810814992457357</v>
      </c>
      <c r="F19" s="236">
        <v>1178.8</v>
      </c>
      <c r="G19" s="236">
        <v>129.38999999999999</v>
      </c>
      <c r="H19" s="231"/>
      <c r="I19" s="65"/>
    </row>
    <row r="20" spans="1:15">
      <c r="A20" s="231"/>
      <c r="B20" s="235" t="s">
        <v>299</v>
      </c>
      <c r="C20" s="236">
        <f>SUM(C15:C19)</f>
        <v>253335.49999999997</v>
      </c>
      <c r="D20" s="236">
        <f>SUM(D15:D19)</f>
        <v>6791.7000000000007</v>
      </c>
      <c r="E20" s="242">
        <f t="shared" si="0"/>
        <v>2.6809112816798284</v>
      </c>
      <c r="F20" s="236">
        <f>SUM(F15:F19)</f>
        <v>4960.58</v>
      </c>
      <c r="G20" s="236">
        <f>SUM(G15:G19)</f>
        <v>1831.12</v>
      </c>
      <c r="H20" s="231"/>
      <c r="I20" s="65"/>
    </row>
    <row r="21" spans="1:15">
      <c r="A21" s="231"/>
      <c r="B21" s="235" t="s">
        <v>300</v>
      </c>
      <c r="C21" s="236">
        <v>5822878.25</v>
      </c>
      <c r="D21" s="236">
        <v>265420.19</v>
      </c>
      <c r="E21" s="242">
        <f t="shared" si="0"/>
        <v>4.5582301158366141</v>
      </c>
      <c r="F21" s="236">
        <v>86679.66</v>
      </c>
      <c r="G21" s="236">
        <v>178740.53</v>
      </c>
      <c r="H21" s="231"/>
      <c r="I21" s="65"/>
    </row>
    <row r="22" spans="1:15">
      <c r="A22" s="231"/>
      <c r="B22" s="235" t="s">
        <v>56</v>
      </c>
      <c r="C22" s="236">
        <f>C20+C21</f>
        <v>6076213.75</v>
      </c>
      <c r="D22" s="236">
        <f>D20+D21</f>
        <v>272211.89</v>
      </c>
      <c r="E22" s="242">
        <f t="shared" si="0"/>
        <v>4.4799590863636096</v>
      </c>
      <c r="F22" s="236">
        <f>SUM(F20:F21)</f>
        <v>91640.24</v>
      </c>
      <c r="G22" s="236">
        <f>SUM(G20:G21)</f>
        <v>180571.65</v>
      </c>
      <c r="H22" s="231"/>
      <c r="I22" s="65"/>
    </row>
    <row r="23" spans="1:15" ht="15.75" customHeight="1">
      <c r="A23" s="231"/>
      <c r="B23" s="231"/>
      <c r="C23" s="237">
        <v>1044433751.97</v>
      </c>
      <c r="D23" s="238" t="e">
        <f>C23-#REF!</f>
        <v>#REF!</v>
      </c>
      <c r="E23" s="239"/>
      <c r="F23" s="232"/>
      <c r="G23" s="231"/>
      <c r="H23" s="231"/>
      <c r="L23" s="66"/>
    </row>
    <row r="24" spans="1:15" ht="18" customHeight="1">
      <c r="A24" s="231"/>
      <c r="B24" s="691" t="s">
        <v>301</v>
      </c>
      <c r="C24" s="691"/>
      <c r="D24" s="691"/>
      <c r="E24" s="232"/>
      <c r="F24" s="232"/>
      <c r="G24" s="240"/>
      <c r="H24" s="231"/>
      <c r="L24" s="65"/>
      <c r="O24" s="65"/>
    </row>
    <row r="25" spans="1:15">
      <c r="A25" s="231"/>
      <c r="B25" s="693" t="s">
        <v>302</v>
      </c>
      <c r="C25" s="694"/>
      <c r="D25" s="232"/>
      <c r="E25" s="695" t="s">
        <v>303</v>
      </c>
      <c r="F25" s="696"/>
      <c r="G25" s="231"/>
      <c r="H25" s="231"/>
    </row>
    <row r="26" spans="1:15" ht="20.25" customHeight="1">
      <c r="A26" s="231"/>
      <c r="B26" s="243" t="s">
        <v>304</v>
      </c>
      <c r="C26" s="240"/>
      <c r="D26" s="241"/>
      <c r="E26" s="232"/>
      <c r="F26" s="232"/>
      <c r="G26" s="231"/>
      <c r="H26" s="231"/>
    </row>
    <row r="29" spans="1:15" ht="88.5" customHeight="1">
      <c r="A29" s="685"/>
      <c r="B29" s="685"/>
      <c r="C29" s="685"/>
      <c r="D29" s="685"/>
      <c r="E29" s="685"/>
      <c r="F29" s="685"/>
      <c r="G29" s="685"/>
    </row>
  </sheetData>
  <mergeCells count="16">
    <mergeCell ref="A4:H4"/>
    <mergeCell ref="F1:H1"/>
    <mergeCell ref="A29:G29"/>
    <mergeCell ref="B8:B13"/>
    <mergeCell ref="C8:C13"/>
    <mergeCell ref="D8:D13"/>
    <mergeCell ref="E8:E13"/>
    <mergeCell ref="F8:G8"/>
    <mergeCell ref="F9:F13"/>
    <mergeCell ref="G9:G13"/>
    <mergeCell ref="B24:D24"/>
    <mergeCell ref="A5:H5"/>
    <mergeCell ref="A6:H6"/>
    <mergeCell ref="A3:H3"/>
    <mergeCell ref="B25:C25"/>
    <mergeCell ref="E25:F25"/>
  </mergeCells>
  <printOptions horizontalCentered="1"/>
  <pageMargins left="0.36" right="0" top="0.59055118110236227" bottom="0.27559055118110237" header="0" footer="0"/>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N120"/>
  <sheetViews>
    <sheetView topLeftCell="A22" zoomScale="75" zoomScaleNormal="75" workbookViewId="0">
      <selection activeCell="D27" sqref="D27"/>
    </sheetView>
  </sheetViews>
  <sheetFormatPr defaultRowHeight="13.8"/>
  <cols>
    <col min="1" max="1" width="70.33203125" style="69" customWidth="1"/>
    <col min="2" max="2" width="28.44140625" style="69" customWidth="1"/>
    <col min="3" max="3" width="28.33203125" style="71" customWidth="1"/>
    <col min="4" max="5" width="10.33203125" style="70" customWidth="1"/>
    <col min="6" max="7" width="10.33203125" style="72" customWidth="1"/>
    <col min="8" max="8" width="74.6640625" style="69" customWidth="1"/>
    <col min="9" max="9" width="18.6640625" style="69" customWidth="1"/>
    <col min="10" max="10" width="20.5546875" style="71" customWidth="1"/>
    <col min="11" max="11" width="19.44140625" style="72" customWidth="1"/>
    <col min="12" max="12" width="7" style="72" customWidth="1"/>
    <col min="13" max="14" width="8.88671875" style="72" customWidth="1"/>
    <col min="15" max="256" width="9.109375" style="70"/>
    <col min="257" max="257" width="70.33203125" style="70" customWidth="1"/>
    <col min="258" max="258" width="18.44140625" style="70" customWidth="1"/>
    <col min="259" max="259" width="16.6640625" style="70" customWidth="1"/>
    <col min="260" max="263" width="10.33203125" style="70" customWidth="1"/>
    <col min="264" max="264" width="74.6640625" style="70" customWidth="1"/>
    <col min="265" max="265" width="18.6640625" style="70" customWidth="1"/>
    <col min="266" max="266" width="20.5546875" style="70" customWidth="1"/>
    <col min="267" max="267" width="19.44140625" style="70" customWidth="1"/>
    <col min="268" max="268" width="7" style="70" customWidth="1"/>
    <col min="269" max="270" width="8.88671875" style="70" customWidth="1"/>
    <col min="271" max="512" width="9.109375" style="70"/>
    <col min="513" max="513" width="70.33203125" style="70" customWidth="1"/>
    <col min="514" max="514" width="18.44140625" style="70" customWidth="1"/>
    <col min="515" max="515" width="16.6640625" style="70" customWidth="1"/>
    <col min="516" max="519" width="10.33203125" style="70" customWidth="1"/>
    <col min="520" max="520" width="74.6640625" style="70" customWidth="1"/>
    <col min="521" max="521" width="18.6640625" style="70" customWidth="1"/>
    <col min="522" max="522" width="20.5546875" style="70" customWidth="1"/>
    <col min="523" max="523" width="19.44140625" style="70" customWidth="1"/>
    <col min="524" max="524" width="7" style="70" customWidth="1"/>
    <col min="525" max="526" width="8.88671875" style="70" customWidth="1"/>
    <col min="527" max="768" width="9.109375" style="70"/>
    <col min="769" max="769" width="70.33203125" style="70" customWidth="1"/>
    <col min="770" max="770" width="18.44140625" style="70" customWidth="1"/>
    <col min="771" max="771" width="16.6640625" style="70" customWidth="1"/>
    <col min="772" max="775" width="10.33203125" style="70" customWidth="1"/>
    <col min="776" max="776" width="74.6640625" style="70" customWidth="1"/>
    <col min="777" max="777" width="18.6640625" style="70" customWidth="1"/>
    <col min="778" max="778" width="20.5546875" style="70" customWidth="1"/>
    <col min="779" max="779" width="19.44140625" style="70" customWidth="1"/>
    <col min="780" max="780" width="7" style="70" customWidth="1"/>
    <col min="781" max="782" width="8.88671875" style="70" customWidth="1"/>
    <col min="783" max="1024" width="9.109375" style="70"/>
    <col min="1025" max="1025" width="70.33203125" style="70" customWidth="1"/>
    <col min="1026" max="1026" width="18.44140625" style="70" customWidth="1"/>
    <col min="1027" max="1027" width="16.6640625" style="70" customWidth="1"/>
    <col min="1028" max="1031" width="10.33203125" style="70" customWidth="1"/>
    <col min="1032" max="1032" width="74.6640625" style="70" customWidth="1"/>
    <col min="1033" max="1033" width="18.6640625" style="70" customWidth="1"/>
    <col min="1034" max="1034" width="20.5546875" style="70" customWidth="1"/>
    <col min="1035" max="1035" width="19.44140625" style="70" customWidth="1"/>
    <col min="1036" max="1036" width="7" style="70" customWidth="1"/>
    <col min="1037" max="1038" width="8.88671875" style="70" customWidth="1"/>
    <col min="1039" max="1280" width="9.109375" style="70"/>
    <col min="1281" max="1281" width="70.33203125" style="70" customWidth="1"/>
    <col min="1282" max="1282" width="18.44140625" style="70" customWidth="1"/>
    <col min="1283" max="1283" width="16.6640625" style="70" customWidth="1"/>
    <col min="1284" max="1287" width="10.33203125" style="70" customWidth="1"/>
    <col min="1288" max="1288" width="74.6640625" style="70" customWidth="1"/>
    <col min="1289" max="1289" width="18.6640625" style="70" customWidth="1"/>
    <col min="1290" max="1290" width="20.5546875" style="70" customWidth="1"/>
    <col min="1291" max="1291" width="19.44140625" style="70" customWidth="1"/>
    <col min="1292" max="1292" width="7" style="70" customWidth="1"/>
    <col min="1293" max="1294" width="8.88671875" style="70" customWidth="1"/>
    <col min="1295" max="1536" width="9.109375" style="70"/>
    <col min="1537" max="1537" width="70.33203125" style="70" customWidth="1"/>
    <col min="1538" max="1538" width="18.44140625" style="70" customWidth="1"/>
    <col min="1539" max="1539" width="16.6640625" style="70" customWidth="1"/>
    <col min="1540" max="1543" width="10.33203125" style="70" customWidth="1"/>
    <col min="1544" max="1544" width="74.6640625" style="70" customWidth="1"/>
    <col min="1545" max="1545" width="18.6640625" style="70" customWidth="1"/>
    <col min="1546" max="1546" width="20.5546875" style="70" customWidth="1"/>
    <col min="1547" max="1547" width="19.44140625" style="70" customWidth="1"/>
    <col min="1548" max="1548" width="7" style="70" customWidth="1"/>
    <col min="1549" max="1550" width="8.88671875" style="70" customWidth="1"/>
    <col min="1551" max="1792" width="9.109375" style="70"/>
    <col min="1793" max="1793" width="70.33203125" style="70" customWidth="1"/>
    <col min="1794" max="1794" width="18.44140625" style="70" customWidth="1"/>
    <col min="1795" max="1795" width="16.6640625" style="70" customWidth="1"/>
    <col min="1796" max="1799" width="10.33203125" style="70" customWidth="1"/>
    <col min="1800" max="1800" width="74.6640625" style="70" customWidth="1"/>
    <col min="1801" max="1801" width="18.6640625" style="70" customWidth="1"/>
    <col min="1802" max="1802" width="20.5546875" style="70" customWidth="1"/>
    <col min="1803" max="1803" width="19.44140625" style="70" customWidth="1"/>
    <col min="1804" max="1804" width="7" style="70" customWidth="1"/>
    <col min="1805" max="1806" width="8.88671875" style="70" customWidth="1"/>
    <col min="1807" max="2048" width="9.109375" style="70"/>
    <col min="2049" max="2049" width="70.33203125" style="70" customWidth="1"/>
    <col min="2050" max="2050" width="18.44140625" style="70" customWidth="1"/>
    <col min="2051" max="2051" width="16.6640625" style="70" customWidth="1"/>
    <col min="2052" max="2055" width="10.33203125" style="70" customWidth="1"/>
    <col min="2056" max="2056" width="74.6640625" style="70" customWidth="1"/>
    <col min="2057" max="2057" width="18.6640625" style="70" customWidth="1"/>
    <col min="2058" max="2058" width="20.5546875" style="70" customWidth="1"/>
    <col min="2059" max="2059" width="19.44140625" style="70" customWidth="1"/>
    <col min="2060" max="2060" width="7" style="70" customWidth="1"/>
    <col min="2061" max="2062" width="8.88671875" style="70" customWidth="1"/>
    <col min="2063" max="2304" width="9.109375" style="70"/>
    <col min="2305" max="2305" width="70.33203125" style="70" customWidth="1"/>
    <col min="2306" max="2306" width="18.44140625" style="70" customWidth="1"/>
    <col min="2307" max="2307" width="16.6640625" style="70" customWidth="1"/>
    <col min="2308" max="2311" width="10.33203125" style="70" customWidth="1"/>
    <col min="2312" max="2312" width="74.6640625" style="70" customWidth="1"/>
    <col min="2313" max="2313" width="18.6640625" style="70" customWidth="1"/>
    <col min="2314" max="2314" width="20.5546875" style="70" customWidth="1"/>
    <col min="2315" max="2315" width="19.44140625" style="70" customWidth="1"/>
    <col min="2316" max="2316" width="7" style="70" customWidth="1"/>
    <col min="2317" max="2318" width="8.88671875" style="70" customWidth="1"/>
    <col min="2319" max="2560" width="9.109375" style="70"/>
    <col min="2561" max="2561" width="70.33203125" style="70" customWidth="1"/>
    <col min="2562" max="2562" width="18.44140625" style="70" customWidth="1"/>
    <col min="2563" max="2563" width="16.6640625" style="70" customWidth="1"/>
    <col min="2564" max="2567" width="10.33203125" style="70" customWidth="1"/>
    <col min="2568" max="2568" width="74.6640625" style="70" customWidth="1"/>
    <col min="2569" max="2569" width="18.6640625" style="70" customWidth="1"/>
    <col min="2570" max="2570" width="20.5546875" style="70" customWidth="1"/>
    <col min="2571" max="2571" width="19.44140625" style="70" customWidth="1"/>
    <col min="2572" max="2572" width="7" style="70" customWidth="1"/>
    <col min="2573" max="2574" width="8.88671875" style="70" customWidth="1"/>
    <col min="2575" max="2816" width="9.109375" style="70"/>
    <col min="2817" max="2817" width="70.33203125" style="70" customWidth="1"/>
    <col min="2818" max="2818" width="18.44140625" style="70" customWidth="1"/>
    <col min="2819" max="2819" width="16.6640625" style="70" customWidth="1"/>
    <col min="2820" max="2823" width="10.33203125" style="70" customWidth="1"/>
    <col min="2824" max="2824" width="74.6640625" style="70" customWidth="1"/>
    <col min="2825" max="2825" width="18.6640625" style="70" customWidth="1"/>
    <col min="2826" max="2826" width="20.5546875" style="70" customWidth="1"/>
    <col min="2827" max="2827" width="19.44140625" style="70" customWidth="1"/>
    <col min="2828" max="2828" width="7" style="70" customWidth="1"/>
    <col min="2829" max="2830" width="8.88671875" style="70" customWidth="1"/>
    <col min="2831" max="3072" width="9.109375" style="70"/>
    <col min="3073" max="3073" width="70.33203125" style="70" customWidth="1"/>
    <col min="3074" max="3074" width="18.44140625" style="70" customWidth="1"/>
    <col min="3075" max="3075" width="16.6640625" style="70" customWidth="1"/>
    <col min="3076" max="3079" width="10.33203125" style="70" customWidth="1"/>
    <col min="3080" max="3080" width="74.6640625" style="70" customWidth="1"/>
    <col min="3081" max="3081" width="18.6640625" style="70" customWidth="1"/>
    <col min="3082" max="3082" width="20.5546875" style="70" customWidth="1"/>
    <col min="3083" max="3083" width="19.44140625" style="70" customWidth="1"/>
    <col min="3084" max="3084" width="7" style="70" customWidth="1"/>
    <col min="3085" max="3086" width="8.88671875" style="70" customWidth="1"/>
    <col min="3087" max="3328" width="9.109375" style="70"/>
    <col min="3329" max="3329" width="70.33203125" style="70" customWidth="1"/>
    <col min="3330" max="3330" width="18.44140625" style="70" customWidth="1"/>
    <col min="3331" max="3331" width="16.6640625" style="70" customWidth="1"/>
    <col min="3332" max="3335" width="10.33203125" style="70" customWidth="1"/>
    <col min="3336" max="3336" width="74.6640625" style="70" customWidth="1"/>
    <col min="3337" max="3337" width="18.6640625" style="70" customWidth="1"/>
    <col min="3338" max="3338" width="20.5546875" style="70" customWidth="1"/>
    <col min="3339" max="3339" width="19.44140625" style="70" customWidth="1"/>
    <col min="3340" max="3340" width="7" style="70" customWidth="1"/>
    <col min="3341" max="3342" width="8.88671875" style="70" customWidth="1"/>
    <col min="3343" max="3584" width="9.109375" style="70"/>
    <col min="3585" max="3585" width="70.33203125" style="70" customWidth="1"/>
    <col min="3586" max="3586" width="18.44140625" style="70" customWidth="1"/>
    <col min="3587" max="3587" width="16.6640625" style="70" customWidth="1"/>
    <col min="3588" max="3591" width="10.33203125" style="70" customWidth="1"/>
    <col min="3592" max="3592" width="74.6640625" style="70" customWidth="1"/>
    <col min="3593" max="3593" width="18.6640625" style="70" customWidth="1"/>
    <col min="3594" max="3594" width="20.5546875" style="70" customWidth="1"/>
    <col min="3595" max="3595" width="19.44140625" style="70" customWidth="1"/>
    <col min="3596" max="3596" width="7" style="70" customWidth="1"/>
    <col min="3597" max="3598" width="8.88671875" style="70" customWidth="1"/>
    <col min="3599" max="3840" width="9.109375" style="70"/>
    <col min="3841" max="3841" width="70.33203125" style="70" customWidth="1"/>
    <col min="3842" max="3842" width="18.44140625" style="70" customWidth="1"/>
    <col min="3843" max="3843" width="16.6640625" style="70" customWidth="1"/>
    <col min="3844" max="3847" width="10.33203125" style="70" customWidth="1"/>
    <col min="3848" max="3848" width="74.6640625" style="70" customWidth="1"/>
    <col min="3849" max="3849" width="18.6640625" style="70" customWidth="1"/>
    <col min="3850" max="3850" width="20.5546875" style="70" customWidth="1"/>
    <col min="3851" max="3851" width="19.44140625" style="70" customWidth="1"/>
    <col min="3852" max="3852" width="7" style="70" customWidth="1"/>
    <col min="3853" max="3854" width="8.88671875" style="70" customWidth="1"/>
    <col min="3855" max="4096" width="9.109375" style="70"/>
    <col min="4097" max="4097" width="70.33203125" style="70" customWidth="1"/>
    <col min="4098" max="4098" width="18.44140625" style="70" customWidth="1"/>
    <col min="4099" max="4099" width="16.6640625" style="70" customWidth="1"/>
    <col min="4100" max="4103" width="10.33203125" style="70" customWidth="1"/>
    <col min="4104" max="4104" width="74.6640625" style="70" customWidth="1"/>
    <col min="4105" max="4105" width="18.6640625" style="70" customWidth="1"/>
    <col min="4106" max="4106" width="20.5546875" style="70" customWidth="1"/>
    <col min="4107" max="4107" width="19.44140625" style="70" customWidth="1"/>
    <col min="4108" max="4108" width="7" style="70" customWidth="1"/>
    <col min="4109" max="4110" width="8.88671875" style="70" customWidth="1"/>
    <col min="4111" max="4352" width="9.109375" style="70"/>
    <col min="4353" max="4353" width="70.33203125" style="70" customWidth="1"/>
    <col min="4354" max="4354" width="18.44140625" style="70" customWidth="1"/>
    <col min="4355" max="4355" width="16.6640625" style="70" customWidth="1"/>
    <col min="4356" max="4359" width="10.33203125" style="70" customWidth="1"/>
    <col min="4360" max="4360" width="74.6640625" style="70" customWidth="1"/>
    <col min="4361" max="4361" width="18.6640625" style="70" customWidth="1"/>
    <col min="4362" max="4362" width="20.5546875" style="70" customWidth="1"/>
    <col min="4363" max="4363" width="19.44140625" style="70" customWidth="1"/>
    <col min="4364" max="4364" width="7" style="70" customWidth="1"/>
    <col min="4365" max="4366" width="8.88671875" style="70" customWidth="1"/>
    <col min="4367" max="4608" width="9.109375" style="70"/>
    <col min="4609" max="4609" width="70.33203125" style="70" customWidth="1"/>
    <col min="4610" max="4610" width="18.44140625" style="70" customWidth="1"/>
    <col min="4611" max="4611" width="16.6640625" style="70" customWidth="1"/>
    <col min="4612" max="4615" width="10.33203125" style="70" customWidth="1"/>
    <col min="4616" max="4616" width="74.6640625" style="70" customWidth="1"/>
    <col min="4617" max="4617" width="18.6640625" style="70" customWidth="1"/>
    <col min="4618" max="4618" width="20.5546875" style="70" customWidth="1"/>
    <col min="4619" max="4619" width="19.44140625" style="70" customWidth="1"/>
    <col min="4620" max="4620" width="7" style="70" customWidth="1"/>
    <col min="4621" max="4622" width="8.88671875" style="70" customWidth="1"/>
    <col min="4623" max="4864" width="9.109375" style="70"/>
    <col min="4865" max="4865" width="70.33203125" style="70" customWidth="1"/>
    <col min="4866" max="4866" width="18.44140625" style="70" customWidth="1"/>
    <col min="4867" max="4867" width="16.6640625" style="70" customWidth="1"/>
    <col min="4868" max="4871" width="10.33203125" style="70" customWidth="1"/>
    <col min="4872" max="4872" width="74.6640625" style="70" customWidth="1"/>
    <col min="4873" max="4873" width="18.6640625" style="70" customWidth="1"/>
    <col min="4874" max="4874" width="20.5546875" style="70" customWidth="1"/>
    <col min="4875" max="4875" width="19.44140625" style="70" customWidth="1"/>
    <col min="4876" max="4876" width="7" style="70" customWidth="1"/>
    <col min="4877" max="4878" width="8.88671875" style="70" customWidth="1"/>
    <col min="4879" max="5120" width="9.109375" style="70"/>
    <col min="5121" max="5121" width="70.33203125" style="70" customWidth="1"/>
    <col min="5122" max="5122" width="18.44140625" style="70" customWidth="1"/>
    <col min="5123" max="5123" width="16.6640625" style="70" customWidth="1"/>
    <col min="5124" max="5127" width="10.33203125" style="70" customWidth="1"/>
    <col min="5128" max="5128" width="74.6640625" style="70" customWidth="1"/>
    <col min="5129" max="5129" width="18.6640625" style="70" customWidth="1"/>
    <col min="5130" max="5130" width="20.5546875" style="70" customWidth="1"/>
    <col min="5131" max="5131" width="19.44140625" style="70" customWidth="1"/>
    <col min="5132" max="5132" width="7" style="70" customWidth="1"/>
    <col min="5133" max="5134" width="8.88671875" style="70" customWidth="1"/>
    <col min="5135" max="5376" width="9.109375" style="70"/>
    <col min="5377" max="5377" width="70.33203125" style="70" customWidth="1"/>
    <col min="5378" max="5378" width="18.44140625" style="70" customWidth="1"/>
    <col min="5379" max="5379" width="16.6640625" style="70" customWidth="1"/>
    <col min="5380" max="5383" width="10.33203125" style="70" customWidth="1"/>
    <col min="5384" max="5384" width="74.6640625" style="70" customWidth="1"/>
    <col min="5385" max="5385" width="18.6640625" style="70" customWidth="1"/>
    <col min="5386" max="5386" width="20.5546875" style="70" customWidth="1"/>
    <col min="5387" max="5387" width="19.44140625" style="70" customWidth="1"/>
    <col min="5388" max="5388" width="7" style="70" customWidth="1"/>
    <col min="5389" max="5390" width="8.88671875" style="70" customWidth="1"/>
    <col min="5391" max="5632" width="9.109375" style="70"/>
    <col min="5633" max="5633" width="70.33203125" style="70" customWidth="1"/>
    <col min="5634" max="5634" width="18.44140625" style="70" customWidth="1"/>
    <col min="5635" max="5635" width="16.6640625" style="70" customWidth="1"/>
    <col min="5636" max="5639" width="10.33203125" style="70" customWidth="1"/>
    <col min="5640" max="5640" width="74.6640625" style="70" customWidth="1"/>
    <col min="5641" max="5641" width="18.6640625" style="70" customWidth="1"/>
    <col min="5642" max="5642" width="20.5546875" style="70" customWidth="1"/>
    <col min="5643" max="5643" width="19.44140625" style="70" customWidth="1"/>
    <col min="5644" max="5644" width="7" style="70" customWidth="1"/>
    <col min="5645" max="5646" width="8.88671875" style="70" customWidth="1"/>
    <col min="5647" max="5888" width="9.109375" style="70"/>
    <col min="5889" max="5889" width="70.33203125" style="70" customWidth="1"/>
    <col min="5890" max="5890" width="18.44140625" style="70" customWidth="1"/>
    <col min="5891" max="5891" width="16.6640625" style="70" customWidth="1"/>
    <col min="5892" max="5895" width="10.33203125" style="70" customWidth="1"/>
    <col min="5896" max="5896" width="74.6640625" style="70" customWidth="1"/>
    <col min="5897" max="5897" width="18.6640625" style="70" customWidth="1"/>
    <col min="5898" max="5898" width="20.5546875" style="70" customWidth="1"/>
    <col min="5899" max="5899" width="19.44140625" style="70" customWidth="1"/>
    <col min="5900" max="5900" width="7" style="70" customWidth="1"/>
    <col min="5901" max="5902" width="8.88671875" style="70" customWidth="1"/>
    <col min="5903" max="6144" width="9.109375" style="70"/>
    <col min="6145" max="6145" width="70.33203125" style="70" customWidth="1"/>
    <col min="6146" max="6146" width="18.44140625" style="70" customWidth="1"/>
    <col min="6147" max="6147" width="16.6640625" style="70" customWidth="1"/>
    <col min="6148" max="6151" width="10.33203125" style="70" customWidth="1"/>
    <col min="6152" max="6152" width="74.6640625" style="70" customWidth="1"/>
    <col min="6153" max="6153" width="18.6640625" style="70" customWidth="1"/>
    <col min="6154" max="6154" width="20.5546875" style="70" customWidth="1"/>
    <col min="6155" max="6155" width="19.44140625" style="70" customWidth="1"/>
    <col min="6156" max="6156" width="7" style="70" customWidth="1"/>
    <col min="6157" max="6158" width="8.88671875" style="70" customWidth="1"/>
    <col min="6159" max="6400" width="9.109375" style="70"/>
    <col min="6401" max="6401" width="70.33203125" style="70" customWidth="1"/>
    <col min="6402" max="6402" width="18.44140625" style="70" customWidth="1"/>
    <col min="6403" max="6403" width="16.6640625" style="70" customWidth="1"/>
    <col min="6404" max="6407" width="10.33203125" style="70" customWidth="1"/>
    <col min="6408" max="6408" width="74.6640625" style="70" customWidth="1"/>
    <col min="6409" max="6409" width="18.6640625" style="70" customWidth="1"/>
    <col min="6410" max="6410" width="20.5546875" style="70" customWidth="1"/>
    <col min="6411" max="6411" width="19.44140625" style="70" customWidth="1"/>
    <col min="6412" max="6412" width="7" style="70" customWidth="1"/>
    <col min="6413" max="6414" width="8.88671875" style="70" customWidth="1"/>
    <col min="6415" max="6656" width="9.109375" style="70"/>
    <col min="6657" max="6657" width="70.33203125" style="70" customWidth="1"/>
    <col min="6658" max="6658" width="18.44140625" style="70" customWidth="1"/>
    <col min="6659" max="6659" width="16.6640625" style="70" customWidth="1"/>
    <col min="6660" max="6663" width="10.33203125" style="70" customWidth="1"/>
    <col min="6664" max="6664" width="74.6640625" style="70" customWidth="1"/>
    <col min="6665" max="6665" width="18.6640625" style="70" customWidth="1"/>
    <col min="6666" max="6666" width="20.5546875" style="70" customWidth="1"/>
    <col min="6667" max="6667" width="19.44140625" style="70" customWidth="1"/>
    <col min="6668" max="6668" width="7" style="70" customWidth="1"/>
    <col min="6669" max="6670" width="8.88671875" style="70" customWidth="1"/>
    <col min="6671" max="6912" width="9.109375" style="70"/>
    <col min="6913" max="6913" width="70.33203125" style="70" customWidth="1"/>
    <col min="6914" max="6914" width="18.44140625" style="70" customWidth="1"/>
    <col min="6915" max="6915" width="16.6640625" style="70" customWidth="1"/>
    <col min="6916" max="6919" width="10.33203125" style="70" customWidth="1"/>
    <col min="6920" max="6920" width="74.6640625" style="70" customWidth="1"/>
    <col min="6921" max="6921" width="18.6640625" style="70" customWidth="1"/>
    <col min="6922" max="6922" width="20.5546875" style="70" customWidth="1"/>
    <col min="6923" max="6923" width="19.44140625" style="70" customWidth="1"/>
    <col min="6924" max="6924" width="7" style="70" customWidth="1"/>
    <col min="6925" max="6926" width="8.88671875" style="70" customWidth="1"/>
    <col min="6927" max="7168" width="9.109375" style="70"/>
    <col min="7169" max="7169" width="70.33203125" style="70" customWidth="1"/>
    <col min="7170" max="7170" width="18.44140625" style="70" customWidth="1"/>
    <col min="7171" max="7171" width="16.6640625" style="70" customWidth="1"/>
    <col min="7172" max="7175" width="10.33203125" style="70" customWidth="1"/>
    <col min="7176" max="7176" width="74.6640625" style="70" customWidth="1"/>
    <col min="7177" max="7177" width="18.6640625" style="70" customWidth="1"/>
    <col min="7178" max="7178" width="20.5546875" style="70" customWidth="1"/>
    <col min="7179" max="7179" width="19.44140625" style="70" customWidth="1"/>
    <col min="7180" max="7180" width="7" style="70" customWidth="1"/>
    <col min="7181" max="7182" width="8.88671875" style="70" customWidth="1"/>
    <col min="7183" max="7424" width="9.109375" style="70"/>
    <col min="7425" max="7425" width="70.33203125" style="70" customWidth="1"/>
    <col min="7426" max="7426" width="18.44140625" style="70" customWidth="1"/>
    <col min="7427" max="7427" width="16.6640625" style="70" customWidth="1"/>
    <col min="7428" max="7431" width="10.33203125" style="70" customWidth="1"/>
    <col min="7432" max="7432" width="74.6640625" style="70" customWidth="1"/>
    <col min="7433" max="7433" width="18.6640625" style="70" customWidth="1"/>
    <col min="7434" max="7434" width="20.5546875" style="70" customWidth="1"/>
    <col min="7435" max="7435" width="19.44140625" style="70" customWidth="1"/>
    <col min="7436" max="7436" width="7" style="70" customWidth="1"/>
    <col min="7437" max="7438" width="8.88671875" style="70" customWidth="1"/>
    <col min="7439" max="7680" width="9.109375" style="70"/>
    <col min="7681" max="7681" width="70.33203125" style="70" customWidth="1"/>
    <col min="7682" max="7682" width="18.44140625" style="70" customWidth="1"/>
    <col min="7683" max="7683" width="16.6640625" style="70" customWidth="1"/>
    <col min="7684" max="7687" width="10.33203125" style="70" customWidth="1"/>
    <col min="7688" max="7688" width="74.6640625" style="70" customWidth="1"/>
    <col min="7689" max="7689" width="18.6640625" style="70" customWidth="1"/>
    <col min="7690" max="7690" width="20.5546875" style="70" customWidth="1"/>
    <col min="7691" max="7691" width="19.44140625" style="70" customWidth="1"/>
    <col min="7692" max="7692" width="7" style="70" customWidth="1"/>
    <col min="7693" max="7694" width="8.88671875" style="70" customWidth="1"/>
    <col min="7695" max="7936" width="9.109375" style="70"/>
    <col min="7937" max="7937" width="70.33203125" style="70" customWidth="1"/>
    <col min="7938" max="7938" width="18.44140625" style="70" customWidth="1"/>
    <col min="7939" max="7939" width="16.6640625" style="70" customWidth="1"/>
    <col min="7940" max="7943" width="10.33203125" style="70" customWidth="1"/>
    <col min="7944" max="7944" width="74.6640625" style="70" customWidth="1"/>
    <col min="7945" max="7945" width="18.6640625" style="70" customWidth="1"/>
    <col min="7946" max="7946" width="20.5546875" style="70" customWidth="1"/>
    <col min="7947" max="7947" width="19.44140625" style="70" customWidth="1"/>
    <col min="7948" max="7948" width="7" style="70" customWidth="1"/>
    <col min="7949" max="7950" width="8.88671875" style="70" customWidth="1"/>
    <col min="7951" max="8192" width="9.109375" style="70"/>
    <col min="8193" max="8193" width="70.33203125" style="70" customWidth="1"/>
    <col min="8194" max="8194" width="18.44140625" style="70" customWidth="1"/>
    <col min="8195" max="8195" width="16.6640625" style="70" customWidth="1"/>
    <col min="8196" max="8199" width="10.33203125" style="70" customWidth="1"/>
    <col min="8200" max="8200" width="74.6640625" style="70" customWidth="1"/>
    <col min="8201" max="8201" width="18.6640625" style="70" customWidth="1"/>
    <col min="8202" max="8202" width="20.5546875" style="70" customWidth="1"/>
    <col min="8203" max="8203" width="19.44140625" style="70" customWidth="1"/>
    <col min="8204" max="8204" width="7" style="70" customWidth="1"/>
    <col min="8205" max="8206" width="8.88671875" style="70" customWidth="1"/>
    <col min="8207" max="8448" width="9.109375" style="70"/>
    <col min="8449" max="8449" width="70.33203125" style="70" customWidth="1"/>
    <col min="8450" max="8450" width="18.44140625" style="70" customWidth="1"/>
    <col min="8451" max="8451" width="16.6640625" style="70" customWidth="1"/>
    <col min="8452" max="8455" width="10.33203125" style="70" customWidth="1"/>
    <col min="8456" max="8456" width="74.6640625" style="70" customWidth="1"/>
    <col min="8457" max="8457" width="18.6640625" style="70" customWidth="1"/>
    <col min="8458" max="8458" width="20.5546875" style="70" customWidth="1"/>
    <col min="8459" max="8459" width="19.44140625" style="70" customWidth="1"/>
    <col min="8460" max="8460" width="7" style="70" customWidth="1"/>
    <col min="8461" max="8462" width="8.88671875" style="70" customWidth="1"/>
    <col min="8463" max="8704" width="9.109375" style="70"/>
    <col min="8705" max="8705" width="70.33203125" style="70" customWidth="1"/>
    <col min="8706" max="8706" width="18.44140625" style="70" customWidth="1"/>
    <col min="8707" max="8707" width="16.6640625" style="70" customWidth="1"/>
    <col min="8708" max="8711" width="10.33203125" style="70" customWidth="1"/>
    <col min="8712" max="8712" width="74.6640625" style="70" customWidth="1"/>
    <col min="8713" max="8713" width="18.6640625" style="70" customWidth="1"/>
    <col min="8714" max="8714" width="20.5546875" style="70" customWidth="1"/>
    <col min="8715" max="8715" width="19.44140625" style="70" customWidth="1"/>
    <col min="8716" max="8716" width="7" style="70" customWidth="1"/>
    <col min="8717" max="8718" width="8.88671875" style="70" customWidth="1"/>
    <col min="8719" max="8960" width="9.109375" style="70"/>
    <col min="8961" max="8961" width="70.33203125" style="70" customWidth="1"/>
    <col min="8962" max="8962" width="18.44140625" style="70" customWidth="1"/>
    <col min="8963" max="8963" width="16.6640625" style="70" customWidth="1"/>
    <col min="8964" max="8967" width="10.33203125" style="70" customWidth="1"/>
    <col min="8968" max="8968" width="74.6640625" style="70" customWidth="1"/>
    <col min="8969" max="8969" width="18.6640625" style="70" customWidth="1"/>
    <col min="8970" max="8970" width="20.5546875" style="70" customWidth="1"/>
    <col min="8971" max="8971" width="19.44140625" style="70" customWidth="1"/>
    <col min="8972" max="8972" width="7" style="70" customWidth="1"/>
    <col min="8973" max="8974" width="8.88671875" style="70" customWidth="1"/>
    <col min="8975" max="9216" width="9.109375" style="70"/>
    <col min="9217" max="9217" width="70.33203125" style="70" customWidth="1"/>
    <col min="9218" max="9218" width="18.44140625" style="70" customWidth="1"/>
    <col min="9219" max="9219" width="16.6640625" style="70" customWidth="1"/>
    <col min="9220" max="9223" width="10.33203125" style="70" customWidth="1"/>
    <col min="9224" max="9224" width="74.6640625" style="70" customWidth="1"/>
    <col min="9225" max="9225" width="18.6640625" style="70" customWidth="1"/>
    <col min="9226" max="9226" width="20.5546875" style="70" customWidth="1"/>
    <col min="9227" max="9227" width="19.44140625" style="70" customWidth="1"/>
    <col min="9228" max="9228" width="7" style="70" customWidth="1"/>
    <col min="9229" max="9230" width="8.88671875" style="70" customWidth="1"/>
    <col min="9231" max="9472" width="9.109375" style="70"/>
    <col min="9473" max="9473" width="70.33203125" style="70" customWidth="1"/>
    <col min="9474" max="9474" width="18.44140625" style="70" customWidth="1"/>
    <col min="9475" max="9475" width="16.6640625" style="70" customWidth="1"/>
    <col min="9476" max="9479" width="10.33203125" style="70" customWidth="1"/>
    <col min="9480" max="9480" width="74.6640625" style="70" customWidth="1"/>
    <col min="9481" max="9481" width="18.6640625" style="70" customWidth="1"/>
    <col min="9482" max="9482" width="20.5546875" style="70" customWidth="1"/>
    <col min="9483" max="9483" width="19.44140625" style="70" customWidth="1"/>
    <col min="9484" max="9484" width="7" style="70" customWidth="1"/>
    <col min="9485" max="9486" width="8.88671875" style="70" customWidth="1"/>
    <col min="9487" max="9728" width="9.109375" style="70"/>
    <col min="9729" max="9729" width="70.33203125" style="70" customWidth="1"/>
    <col min="9730" max="9730" width="18.44140625" style="70" customWidth="1"/>
    <col min="9731" max="9731" width="16.6640625" style="70" customWidth="1"/>
    <col min="9732" max="9735" width="10.33203125" style="70" customWidth="1"/>
    <col min="9736" max="9736" width="74.6640625" style="70" customWidth="1"/>
    <col min="9737" max="9737" width="18.6640625" style="70" customWidth="1"/>
    <col min="9738" max="9738" width="20.5546875" style="70" customWidth="1"/>
    <col min="9739" max="9739" width="19.44140625" style="70" customWidth="1"/>
    <col min="9740" max="9740" width="7" style="70" customWidth="1"/>
    <col min="9741" max="9742" width="8.88671875" style="70" customWidth="1"/>
    <col min="9743" max="9984" width="9.109375" style="70"/>
    <col min="9985" max="9985" width="70.33203125" style="70" customWidth="1"/>
    <col min="9986" max="9986" width="18.44140625" style="70" customWidth="1"/>
    <col min="9987" max="9987" width="16.6640625" style="70" customWidth="1"/>
    <col min="9988" max="9991" width="10.33203125" style="70" customWidth="1"/>
    <col min="9992" max="9992" width="74.6640625" style="70" customWidth="1"/>
    <col min="9993" max="9993" width="18.6640625" style="70" customWidth="1"/>
    <col min="9994" max="9994" width="20.5546875" style="70" customWidth="1"/>
    <col min="9995" max="9995" width="19.44140625" style="70" customWidth="1"/>
    <col min="9996" max="9996" width="7" style="70" customWidth="1"/>
    <col min="9997" max="9998" width="8.88671875" style="70" customWidth="1"/>
    <col min="9999" max="10240" width="9.109375" style="70"/>
    <col min="10241" max="10241" width="70.33203125" style="70" customWidth="1"/>
    <col min="10242" max="10242" width="18.44140625" style="70" customWidth="1"/>
    <col min="10243" max="10243" width="16.6640625" style="70" customWidth="1"/>
    <col min="10244" max="10247" width="10.33203125" style="70" customWidth="1"/>
    <col min="10248" max="10248" width="74.6640625" style="70" customWidth="1"/>
    <col min="10249" max="10249" width="18.6640625" style="70" customWidth="1"/>
    <col min="10250" max="10250" width="20.5546875" style="70" customWidth="1"/>
    <col min="10251" max="10251" width="19.44140625" style="70" customWidth="1"/>
    <col min="10252" max="10252" width="7" style="70" customWidth="1"/>
    <col min="10253" max="10254" width="8.88671875" style="70" customWidth="1"/>
    <col min="10255" max="10496" width="9.109375" style="70"/>
    <col min="10497" max="10497" width="70.33203125" style="70" customWidth="1"/>
    <col min="10498" max="10498" width="18.44140625" style="70" customWidth="1"/>
    <col min="10499" max="10499" width="16.6640625" style="70" customWidth="1"/>
    <col min="10500" max="10503" width="10.33203125" style="70" customWidth="1"/>
    <col min="10504" max="10504" width="74.6640625" style="70" customWidth="1"/>
    <col min="10505" max="10505" width="18.6640625" style="70" customWidth="1"/>
    <col min="10506" max="10506" width="20.5546875" style="70" customWidth="1"/>
    <col min="10507" max="10507" width="19.44140625" style="70" customWidth="1"/>
    <col min="10508" max="10508" width="7" style="70" customWidth="1"/>
    <col min="10509" max="10510" width="8.88671875" style="70" customWidth="1"/>
    <col min="10511" max="10752" width="9.109375" style="70"/>
    <col min="10753" max="10753" width="70.33203125" style="70" customWidth="1"/>
    <col min="10754" max="10754" width="18.44140625" style="70" customWidth="1"/>
    <col min="10755" max="10755" width="16.6640625" style="70" customWidth="1"/>
    <col min="10756" max="10759" width="10.33203125" style="70" customWidth="1"/>
    <col min="10760" max="10760" width="74.6640625" style="70" customWidth="1"/>
    <col min="10761" max="10761" width="18.6640625" style="70" customWidth="1"/>
    <col min="10762" max="10762" width="20.5546875" style="70" customWidth="1"/>
    <col min="10763" max="10763" width="19.44140625" style="70" customWidth="1"/>
    <col min="10764" max="10764" width="7" style="70" customWidth="1"/>
    <col min="10765" max="10766" width="8.88671875" style="70" customWidth="1"/>
    <col min="10767" max="11008" width="9.109375" style="70"/>
    <col min="11009" max="11009" width="70.33203125" style="70" customWidth="1"/>
    <col min="11010" max="11010" width="18.44140625" style="70" customWidth="1"/>
    <col min="11011" max="11011" width="16.6640625" style="70" customWidth="1"/>
    <col min="11012" max="11015" width="10.33203125" style="70" customWidth="1"/>
    <col min="11016" max="11016" width="74.6640625" style="70" customWidth="1"/>
    <col min="11017" max="11017" width="18.6640625" style="70" customWidth="1"/>
    <col min="11018" max="11018" width="20.5546875" style="70" customWidth="1"/>
    <col min="11019" max="11019" width="19.44140625" style="70" customWidth="1"/>
    <col min="11020" max="11020" width="7" style="70" customWidth="1"/>
    <col min="11021" max="11022" width="8.88671875" style="70" customWidth="1"/>
    <col min="11023" max="11264" width="9.109375" style="70"/>
    <col min="11265" max="11265" width="70.33203125" style="70" customWidth="1"/>
    <col min="11266" max="11266" width="18.44140625" style="70" customWidth="1"/>
    <col min="11267" max="11267" width="16.6640625" style="70" customWidth="1"/>
    <col min="11268" max="11271" width="10.33203125" style="70" customWidth="1"/>
    <col min="11272" max="11272" width="74.6640625" style="70" customWidth="1"/>
    <col min="11273" max="11273" width="18.6640625" style="70" customWidth="1"/>
    <col min="11274" max="11274" width="20.5546875" style="70" customWidth="1"/>
    <col min="11275" max="11275" width="19.44140625" style="70" customWidth="1"/>
    <col min="11276" max="11276" width="7" style="70" customWidth="1"/>
    <col min="11277" max="11278" width="8.88671875" style="70" customWidth="1"/>
    <col min="11279" max="11520" width="9.109375" style="70"/>
    <col min="11521" max="11521" width="70.33203125" style="70" customWidth="1"/>
    <col min="11522" max="11522" width="18.44140625" style="70" customWidth="1"/>
    <col min="11523" max="11523" width="16.6640625" style="70" customWidth="1"/>
    <col min="11524" max="11527" width="10.33203125" style="70" customWidth="1"/>
    <col min="11528" max="11528" width="74.6640625" style="70" customWidth="1"/>
    <col min="11529" max="11529" width="18.6640625" style="70" customWidth="1"/>
    <col min="11530" max="11530" width="20.5546875" style="70" customWidth="1"/>
    <col min="11531" max="11531" width="19.44140625" style="70" customWidth="1"/>
    <col min="11532" max="11532" width="7" style="70" customWidth="1"/>
    <col min="11533" max="11534" width="8.88671875" style="70" customWidth="1"/>
    <col min="11535" max="11776" width="9.109375" style="70"/>
    <col min="11777" max="11777" width="70.33203125" style="70" customWidth="1"/>
    <col min="11778" max="11778" width="18.44140625" style="70" customWidth="1"/>
    <col min="11779" max="11779" width="16.6640625" style="70" customWidth="1"/>
    <col min="11780" max="11783" width="10.33203125" style="70" customWidth="1"/>
    <col min="11784" max="11784" width="74.6640625" style="70" customWidth="1"/>
    <col min="11785" max="11785" width="18.6640625" style="70" customWidth="1"/>
    <col min="11786" max="11786" width="20.5546875" style="70" customWidth="1"/>
    <col min="11787" max="11787" width="19.44140625" style="70" customWidth="1"/>
    <col min="11788" max="11788" width="7" style="70" customWidth="1"/>
    <col min="11789" max="11790" width="8.88671875" style="70" customWidth="1"/>
    <col min="11791" max="12032" width="9.109375" style="70"/>
    <col min="12033" max="12033" width="70.33203125" style="70" customWidth="1"/>
    <col min="12034" max="12034" width="18.44140625" style="70" customWidth="1"/>
    <col min="12035" max="12035" width="16.6640625" style="70" customWidth="1"/>
    <col min="12036" max="12039" width="10.33203125" style="70" customWidth="1"/>
    <col min="12040" max="12040" width="74.6640625" style="70" customWidth="1"/>
    <col min="12041" max="12041" width="18.6640625" style="70" customWidth="1"/>
    <col min="12042" max="12042" width="20.5546875" style="70" customWidth="1"/>
    <col min="12043" max="12043" width="19.44140625" style="70" customWidth="1"/>
    <col min="12044" max="12044" width="7" style="70" customWidth="1"/>
    <col min="12045" max="12046" width="8.88671875" style="70" customWidth="1"/>
    <col min="12047" max="12288" width="9.109375" style="70"/>
    <col min="12289" max="12289" width="70.33203125" style="70" customWidth="1"/>
    <col min="12290" max="12290" width="18.44140625" style="70" customWidth="1"/>
    <col min="12291" max="12291" width="16.6640625" style="70" customWidth="1"/>
    <col min="12292" max="12295" width="10.33203125" style="70" customWidth="1"/>
    <col min="12296" max="12296" width="74.6640625" style="70" customWidth="1"/>
    <col min="12297" max="12297" width="18.6640625" style="70" customWidth="1"/>
    <col min="12298" max="12298" width="20.5546875" style="70" customWidth="1"/>
    <col min="12299" max="12299" width="19.44140625" style="70" customWidth="1"/>
    <col min="12300" max="12300" width="7" style="70" customWidth="1"/>
    <col min="12301" max="12302" width="8.88671875" style="70" customWidth="1"/>
    <col min="12303" max="12544" width="9.109375" style="70"/>
    <col min="12545" max="12545" width="70.33203125" style="70" customWidth="1"/>
    <col min="12546" max="12546" width="18.44140625" style="70" customWidth="1"/>
    <col min="12547" max="12547" width="16.6640625" style="70" customWidth="1"/>
    <col min="12548" max="12551" width="10.33203125" style="70" customWidth="1"/>
    <col min="12552" max="12552" width="74.6640625" style="70" customWidth="1"/>
    <col min="12553" max="12553" width="18.6640625" style="70" customWidth="1"/>
    <col min="12554" max="12554" width="20.5546875" style="70" customWidth="1"/>
    <col min="12555" max="12555" width="19.44140625" style="70" customWidth="1"/>
    <col min="12556" max="12556" width="7" style="70" customWidth="1"/>
    <col min="12557" max="12558" width="8.88671875" style="70" customWidth="1"/>
    <col min="12559" max="12800" width="9.109375" style="70"/>
    <col min="12801" max="12801" width="70.33203125" style="70" customWidth="1"/>
    <col min="12802" max="12802" width="18.44140625" style="70" customWidth="1"/>
    <col min="12803" max="12803" width="16.6640625" style="70" customWidth="1"/>
    <col min="12804" max="12807" width="10.33203125" style="70" customWidth="1"/>
    <col min="12808" max="12808" width="74.6640625" style="70" customWidth="1"/>
    <col min="12809" max="12809" width="18.6640625" style="70" customWidth="1"/>
    <col min="12810" max="12810" width="20.5546875" style="70" customWidth="1"/>
    <col min="12811" max="12811" width="19.44140625" style="70" customWidth="1"/>
    <col min="12812" max="12812" width="7" style="70" customWidth="1"/>
    <col min="12813" max="12814" width="8.88671875" style="70" customWidth="1"/>
    <col min="12815" max="13056" width="9.109375" style="70"/>
    <col min="13057" max="13057" width="70.33203125" style="70" customWidth="1"/>
    <col min="13058" max="13058" width="18.44140625" style="70" customWidth="1"/>
    <col min="13059" max="13059" width="16.6640625" style="70" customWidth="1"/>
    <col min="13060" max="13063" width="10.33203125" style="70" customWidth="1"/>
    <col min="13064" max="13064" width="74.6640625" style="70" customWidth="1"/>
    <col min="13065" max="13065" width="18.6640625" style="70" customWidth="1"/>
    <col min="13066" max="13066" width="20.5546875" style="70" customWidth="1"/>
    <col min="13067" max="13067" width="19.44140625" style="70" customWidth="1"/>
    <col min="13068" max="13068" width="7" style="70" customWidth="1"/>
    <col min="13069" max="13070" width="8.88671875" style="70" customWidth="1"/>
    <col min="13071" max="13312" width="9.109375" style="70"/>
    <col min="13313" max="13313" width="70.33203125" style="70" customWidth="1"/>
    <col min="13314" max="13314" width="18.44140625" style="70" customWidth="1"/>
    <col min="13315" max="13315" width="16.6640625" style="70" customWidth="1"/>
    <col min="13316" max="13319" width="10.33203125" style="70" customWidth="1"/>
    <col min="13320" max="13320" width="74.6640625" style="70" customWidth="1"/>
    <col min="13321" max="13321" width="18.6640625" style="70" customWidth="1"/>
    <col min="13322" max="13322" width="20.5546875" style="70" customWidth="1"/>
    <col min="13323" max="13323" width="19.44140625" style="70" customWidth="1"/>
    <col min="13324" max="13324" width="7" style="70" customWidth="1"/>
    <col min="13325" max="13326" width="8.88671875" style="70" customWidth="1"/>
    <col min="13327" max="13568" width="9.109375" style="70"/>
    <col min="13569" max="13569" width="70.33203125" style="70" customWidth="1"/>
    <col min="13570" max="13570" width="18.44140625" style="70" customWidth="1"/>
    <col min="13571" max="13571" width="16.6640625" style="70" customWidth="1"/>
    <col min="13572" max="13575" width="10.33203125" style="70" customWidth="1"/>
    <col min="13576" max="13576" width="74.6640625" style="70" customWidth="1"/>
    <col min="13577" max="13577" width="18.6640625" style="70" customWidth="1"/>
    <col min="13578" max="13578" width="20.5546875" style="70" customWidth="1"/>
    <col min="13579" max="13579" width="19.44140625" style="70" customWidth="1"/>
    <col min="13580" max="13580" width="7" style="70" customWidth="1"/>
    <col min="13581" max="13582" width="8.88671875" style="70" customWidth="1"/>
    <col min="13583" max="13824" width="9.109375" style="70"/>
    <col min="13825" max="13825" width="70.33203125" style="70" customWidth="1"/>
    <col min="13826" max="13826" width="18.44140625" style="70" customWidth="1"/>
    <col min="13827" max="13827" width="16.6640625" style="70" customWidth="1"/>
    <col min="13828" max="13831" width="10.33203125" style="70" customWidth="1"/>
    <col min="13832" max="13832" width="74.6640625" style="70" customWidth="1"/>
    <col min="13833" max="13833" width="18.6640625" style="70" customWidth="1"/>
    <col min="13834" max="13834" width="20.5546875" style="70" customWidth="1"/>
    <col min="13835" max="13835" width="19.44140625" style="70" customWidth="1"/>
    <col min="13836" max="13836" width="7" style="70" customWidth="1"/>
    <col min="13837" max="13838" width="8.88671875" style="70" customWidth="1"/>
    <col min="13839" max="14080" width="9.109375" style="70"/>
    <col min="14081" max="14081" width="70.33203125" style="70" customWidth="1"/>
    <col min="14082" max="14082" width="18.44140625" style="70" customWidth="1"/>
    <col min="14083" max="14083" width="16.6640625" style="70" customWidth="1"/>
    <col min="14084" max="14087" width="10.33203125" style="70" customWidth="1"/>
    <col min="14088" max="14088" width="74.6640625" style="70" customWidth="1"/>
    <col min="14089" max="14089" width="18.6640625" style="70" customWidth="1"/>
    <col min="14090" max="14090" width="20.5546875" style="70" customWidth="1"/>
    <col min="14091" max="14091" width="19.44140625" style="70" customWidth="1"/>
    <col min="14092" max="14092" width="7" style="70" customWidth="1"/>
    <col min="14093" max="14094" width="8.88671875" style="70" customWidth="1"/>
    <col min="14095" max="14336" width="9.109375" style="70"/>
    <col min="14337" max="14337" width="70.33203125" style="70" customWidth="1"/>
    <col min="14338" max="14338" width="18.44140625" style="70" customWidth="1"/>
    <col min="14339" max="14339" width="16.6640625" style="70" customWidth="1"/>
    <col min="14340" max="14343" width="10.33203125" style="70" customWidth="1"/>
    <col min="14344" max="14344" width="74.6640625" style="70" customWidth="1"/>
    <col min="14345" max="14345" width="18.6640625" style="70" customWidth="1"/>
    <col min="14346" max="14346" width="20.5546875" style="70" customWidth="1"/>
    <col min="14347" max="14347" width="19.44140625" style="70" customWidth="1"/>
    <col min="14348" max="14348" width="7" style="70" customWidth="1"/>
    <col min="14349" max="14350" width="8.88671875" style="70" customWidth="1"/>
    <col min="14351" max="14592" width="9.109375" style="70"/>
    <col min="14593" max="14593" width="70.33203125" style="70" customWidth="1"/>
    <col min="14594" max="14594" width="18.44140625" style="70" customWidth="1"/>
    <col min="14595" max="14595" width="16.6640625" style="70" customWidth="1"/>
    <col min="14596" max="14599" width="10.33203125" style="70" customWidth="1"/>
    <col min="14600" max="14600" width="74.6640625" style="70" customWidth="1"/>
    <col min="14601" max="14601" width="18.6640625" style="70" customWidth="1"/>
    <col min="14602" max="14602" width="20.5546875" style="70" customWidth="1"/>
    <col min="14603" max="14603" width="19.44140625" style="70" customWidth="1"/>
    <col min="14604" max="14604" width="7" style="70" customWidth="1"/>
    <col min="14605" max="14606" width="8.88671875" style="70" customWidth="1"/>
    <col min="14607" max="14848" width="9.109375" style="70"/>
    <col min="14849" max="14849" width="70.33203125" style="70" customWidth="1"/>
    <col min="14850" max="14850" width="18.44140625" style="70" customWidth="1"/>
    <col min="14851" max="14851" width="16.6640625" style="70" customWidth="1"/>
    <col min="14852" max="14855" width="10.33203125" style="70" customWidth="1"/>
    <col min="14856" max="14856" width="74.6640625" style="70" customWidth="1"/>
    <col min="14857" max="14857" width="18.6640625" style="70" customWidth="1"/>
    <col min="14858" max="14858" width="20.5546875" style="70" customWidth="1"/>
    <col min="14859" max="14859" width="19.44140625" style="70" customWidth="1"/>
    <col min="14860" max="14860" width="7" style="70" customWidth="1"/>
    <col min="14861" max="14862" width="8.88671875" style="70" customWidth="1"/>
    <col min="14863" max="15104" width="9.109375" style="70"/>
    <col min="15105" max="15105" width="70.33203125" style="70" customWidth="1"/>
    <col min="15106" max="15106" width="18.44140625" style="70" customWidth="1"/>
    <col min="15107" max="15107" width="16.6640625" style="70" customWidth="1"/>
    <col min="15108" max="15111" width="10.33203125" style="70" customWidth="1"/>
    <col min="15112" max="15112" width="74.6640625" style="70" customWidth="1"/>
    <col min="15113" max="15113" width="18.6640625" style="70" customWidth="1"/>
    <col min="15114" max="15114" width="20.5546875" style="70" customWidth="1"/>
    <col min="15115" max="15115" width="19.44140625" style="70" customWidth="1"/>
    <col min="15116" max="15116" width="7" style="70" customWidth="1"/>
    <col min="15117" max="15118" width="8.88671875" style="70" customWidth="1"/>
    <col min="15119" max="15360" width="9.109375" style="70"/>
    <col min="15361" max="15361" width="70.33203125" style="70" customWidth="1"/>
    <col min="15362" max="15362" width="18.44140625" style="70" customWidth="1"/>
    <col min="15363" max="15363" width="16.6640625" style="70" customWidth="1"/>
    <col min="15364" max="15367" width="10.33203125" style="70" customWidth="1"/>
    <col min="15368" max="15368" width="74.6640625" style="70" customWidth="1"/>
    <col min="15369" max="15369" width="18.6640625" style="70" customWidth="1"/>
    <col min="15370" max="15370" width="20.5546875" style="70" customWidth="1"/>
    <col min="15371" max="15371" width="19.44140625" style="70" customWidth="1"/>
    <col min="15372" max="15372" width="7" style="70" customWidth="1"/>
    <col min="15373" max="15374" width="8.88671875" style="70" customWidth="1"/>
    <col min="15375" max="15616" width="9.109375" style="70"/>
    <col min="15617" max="15617" width="70.33203125" style="70" customWidth="1"/>
    <col min="15618" max="15618" width="18.44140625" style="70" customWidth="1"/>
    <col min="15619" max="15619" width="16.6640625" style="70" customWidth="1"/>
    <col min="15620" max="15623" width="10.33203125" style="70" customWidth="1"/>
    <col min="15624" max="15624" width="74.6640625" style="70" customWidth="1"/>
    <col min="15625" max="15625" width="18.6640625" style="70" customWidth="1"/>
    <col min="15626" max="15626" width="20.5546875" style="70" customWidth="1"/>
    <col min="15627" max="15627" width="19.44140625" style="70" customWidth="1"/>
    <col min="15628" max="15628" width="7" style="70" customWidth="1"/>
    <col min="15629" max="15630" width="8.88671875" style="70" customWidth="1"/>
    <col min="15631" max="15872" width="9.109375" style="70"/>
    <col min="15873" max="15873" width="70.33203125" style="70" customWidth="1"/>
    <col min="15874" max="15874" width="18.44140625" style="70" customWidth="1"/>
    <col min="15875" max="15875" width="16.6640625" style="70" customWidth="1"/>
    <col min="15876" max="15879" width="10.33203125" style="70" customWidth="1"/>
    <col min="15880" max="15880" width="74.6640625" style="70" customWidth="1"/>
    <col min="15881" max="15881" width="18.6640625" style="70" customWidth="1"/>
    <col min="15882" max="15882" width="20.5546875" style="70" customWidth="1"/>
    <col min="15883" max="15883" width="19.44140625" style="70" customWidth="1"/>
    <col min="15884" max="15884" width="7" style="70" customWidth="1"/>
    <col min="15885" max="15886" width="8.88671875" style="70" customWidth="1"/>
    <col min="15887" max="16128" width="9.109375" style="70"/>
    <col min="16129" max="16129" width="70.33203125" style="70" customWidth="1"/>
    <col min="16130" max="16130" width="18.44140625" style="70" customWidth="1"/>
    <col min="16131" max="16131" width="16.6640625" style="70" customWidth="1"/>
    <col min="16132" max="16135" width="10.33203125" style="70" customWidth="1"/>
    <col min="16136" max="16136" width="74.6640625" style="70" customWidth="1"/>
    <col min="16137" max="16137" width="18.6640625" style="70" customWidth="1"/>
    <col min="16138" max="16138" width="20.5546875" style="70" customWidth="1"/>
    <col min="16139" max="16139" width="19.44140625" style="70" customWidth="1"/>
    <col min="16140" max="16140" width="7" style="70" customWidth="1"/>
    <col min="16141" max="16142" width="8.88671875" style="70" customWidth="1"/>
    <col min="16143" max="16384" width="9.109375" style="70"/>
  </cols>
  <sheetData>
    <row r="1" spans="1:14" ht="31.5" customHeight="1">
      <c r="A1" s="301"/>
      <c r="B1" s="697" t="s">
        <v>86</v>
      </c>
      <c r="C1" s="697"/>
      <c r="F1" s="70"/>
      <c r="G1" s="70"/>
      <c r="H1" s="70"/>
      <c r="I1" s="70"/>
      <c r="J1" s="70"/>
      <c r="K1" s="70"/>
      <c r="L1" s="70"/>
      <c r="M1" s="70"/>
      <c r="N1" s="70"/>
    </row>
    <row r="2" spans="1:14">
      <c r="A2" s="301"/>
      <c r="B2" s="302"/>
      <c r="C2" s="302"/>
      <c r="F2" s="70"/>
      <c r="G2" s="70"/>
      <c r="H2" s="70"/>
      <c r="I2" s="70"/>
      <c r="J2" s="70"/>
      <c r="K2" s="70"/>
      <c r="L2" s="70"/>
      <c r="M2" s="70"/>
      <c r="N2" s="70"/>
    </row>
    <row r="3" spans="1:14" ht="16.8">
      <c r="A3" s="303" t="s">
        <v>324</v>
      </c>
      <c r="B3" s="303"/>
      <c r="C3" s="303"/>
      <c r="F3" s="70"/>
      <c r="G3" s="70"/>
      <c r="H3" s="70"/>
      <c r="I3" s="70"/>
      <c r="J3" s="70"/>
      <c r="K3" s="70"/>
      <c r="L3" s="70"/>
      <c r="M3" s="70"/>
      <c r="N3" s="70"/>
    </row>
    <row r="4" spans="1:14" ht="16.5" customHeight="1">
      <c r="A4" s="303" t="s">
        <v>58</v>
      </c>
      <c r="B4" s="303"/>
      <c r="C4" s="303"/>
      <c r="F4" s="70"/>
      <c r="G4" s="70"/>
      <c r="H4" s="70"/>
      <c r="I4" s="70"/>
      <c r="J4" s="70"/>
      <c r="K4" s="70"/>
      <c r="L4" s="70"/>
      <c r="M4" s="70"/>
      <c r="N4" s="70"/>
    </row>
    <row r="5" spans="1:14" ht="16.8">
      <c r="A5" s="303" t="s">
        <v>369</v>
      </c>
      <c r="B5" s="303"/>
      <c r="C5" s="303"/>
      <c r="F5" s="70"/>
      <c r="G5" s="70"/>
      <c r="H5" s="70"/>
      <c r="I5" s="70"/>
      <c r="J5" s="70"/>
      <c r="K5" s="70"/>
      <c r="L5" s="70"/>
      <c r="M5" s="70"/>
      <c r="N5" s="70"/>
    </row>
    <row r="6" spans="1:14">
      <c r="A6" s="262"/>
      <c r="B6" s="262"/>
      <c r="C6" s="262"/>
      <c r="F6" s="70"/>
      <c r="G6" s="70"/>
      <c r="H6" s="70"/>
      <c r="I6" s="70"/>
      <c r="J6" s="70"/>
      <c r="K6" s="70"/>
      <c r="L6" s="70"/>
      <c r="M6" s="70"/>
      <c r="N6" s="70"/>
    </row>
    <row r="7" spans="1:14" ht="14.4" thickBot="1">
      <c r="A7" s="262"/>
      <c r="B7" s="262"/>
      <c r="C7" s="304" t="s">
        <v>232</v>
      </c>
      <c r="F7" s="70"/>
      <c r="G7" s="70"/>
      <c r="H7" s="70"/>
      <c r="I7" s="70"/>
      <c r="J7" s="70"/>
      <c r="K7" s="70"/>
      <c r="L7" s="70"/>
      <c r="M7" s="70"/>
      <c r="N7" s="70"/>
    </row>
    <row r="8" spans="1:14" ht="16.2" thickBot="1">
      <c r="A8" s="305" t="s">
        <v>59</v>
      </c>
      <c r="B8" s="306" t="s">
        <v>60</v>
      </c>
      <c r="C8" s="307" t="s">
        <v>61</v>
      </c>
      <c r="F8" s="70"/>
      <c r="G8" s="70"/>
      <c r="H8" s="70"/>
      <c r="I8" s="70"/>
      <c r="J8" s="70"/>
      <c r="K8" s="70"/>
      <c r="L8" s="70"/>
      <c r="M8" s="70"/>
      <c r="N8" s="70"/>
    </row>
    <row r="9" spans="1:14" ht="18">
      <c r="A9" s="308" t="s">
        <v>325</v>
      </c>
      <c r="B9" s="322"/>
      <c r="C9" s="322"/>
      <c r="F9" s="70"/>
      <c r="G9" s="70"/>
      <c r="H9" s="70"/>
      <c r="I9" s="70"/>
      <c r="J9" s="70"/>
      <c r="K9" s="70"/>
      <c r="L9" s="70"/>
      <c r="M9" s="70"/>
      <c r="N9" s="70"/>
    </row>
    <row r="10" spans="1:14" ht="15.6">
      <c r="A10" s="309" t="s">
        <v>63</v>
      </c>
      <c r="B10" s="327">
        <f>B13+B14+B15</f>
        <v>900</v>
      </c>
      <c r="C10" s="327">
        <v>480</v>
      </c>
      <c r="F10" s="70"/>
      <c r="G10" s="70"/>
      <c r="H10" s="70"/>
      <c r="I10" s="70"/>
      <c r="J10" s="70"/>
      <c r="K10" s="70"/>
      <c r="L10" s="70"/>
      <c r="M10" s="70"/>
      <c r="N10" s="70"/>
    </row>
    <row r="11" spans="1:14" ht="15.6">
      <c r="A11" s="309" t="s">
        <v>14</v>
      </c>
      <c r="B11" s="327"/>
      <c r="C11" s="328"/>
      <c r="F11" s="70"/>
      <c r="G11" s="70"/>
      <c r="H11" s="70"/>
      <c r="I11" s="70"/>
      <c r="J11" s="70"/>
      <c r="K11" s="70"/>
      <c r="L11" s="70"/>
      <c r="M11" s="70"/>
      <c r="N11" s="70"/>
    </row>
    <row r="12" spans="1:14" ht="15.75" hidden="1" customHeight="1">
      <c r="A12" s="310" t="s">
        <v>162</v>
      </c>
      <c r="B12" s="327"/>
      <c r="C12" s="328"/>
      <c r="F12" s="70"/>
      <c r="G12" s="70"/>
      <c r="H12" s="70"/>
      <c r="I12" s="70"/>
      <c r="J12" s="70"/>
      <c r="K12" s="70"/>
      <c r="L12" s="70"/>
      <c r="M12" s="70"/>
      <c r="N12" s="70"/>
    </row>
    <row r="13" spans="1:14" ht="38.25" customHeight="1">
      <c r="A13" s="310" t="s">
        <v>161</v>
      </c>
      <c r="B13" s="329">
        <v>745</v>
      </c>
      <c r="C13" s="330">
        <v>370</v>
      </c>
      <c r="F13" s="70"/>
      <c r="G13" s="70"/>
      <c r="H13" s="70"/>
      <c r="I13" s="70"/>
      <c r="J13" s="70"/>
      <c r="K13" s="70"/>
      <c r="L13" s="70"/>
      <c r="M13" s="70"/>
      <c r="N13" s="70"/>
    </row>
    <row r="14" spans="1:14" ht="15.6">
      <c r="A14" s="310" t="s">
        <v>64</v>
      </c>
      <c r="B14" s="329"/>
      <c r="C14" s="328"/>
      <c r="F14" s="70"/>
      <c r="G14" s="70"/>
      <c r="H14" s="70"/>
      <c r="I14" s="70"/>
      <c r="J14" s="70"/>
      <c r="K14" s="70"/>
      <c r="L14" s="70"/>
      <c r="M14" s="70"/>
      <c r="N14" s="70"/>
    </row>
    <row r="15" spans="1:14" ht="15.6">
      <c r="A15" s="310" t="s">
        <v>65</v>
      </c>
      <c r="B15" s="329">
        <v>155</v>
      </c>
      <c r="C15" s="330">
        <v>110</v>
      </c>
      <c r="F15" s="70"/>
      <c r="G15" s="70"/>
      <c r="H15" s="70"/>
      <c r="I15" s="70"/>
      <c r="J15" s="70"/>
      <c r="K15" s="70"/>
      <c r="L15" s="70"/>
      <c r="M15" s="70"/>
      <c r="N15" s="70"/>
    </row>
    <row r="16" spans="1:14" ht="31.5" customHeight="1">
      <c r="A16" s="310" t="s">
        <v>66</v>
      </c>
      <c r="B16" s="329"/>
      <c r="C16" s="328"/>
      <c r="F16" s="70"/>
      <c r="G16" s="70"/>
      <c r="H16" s="70"/>
      <c r="I16" s="70"/>
      <c r="J16" s="70"/>
      <c r="K16" s="70"/>
      <c r="L16" s="70"/>
      <c r="M16" s="70"/>
      <c r="N16" s="70"/>
    </row>
    <row r="17" spans="1:14" ht="31.5" hidden="1" customHeight="1">
      <c r="A17" s="309" t="s">
        <v>5</v>
      </c>
      <c r="B17" s="329"/>
      <c r="C17" s="330"/>
    </row>
    <row r="18" spans="1:14" ht="15.75" hidden="1" customHeight="1">
      <c r="A18" s="309" t="s">
        <v>67</v>
      </c>
      <c r="B18" s="329"/>
      <c r="C18" s="330"/>
    </row>
    <row r="19" spans="1:14" ht="31.2">
      <c r="A19" s="309" t="s">
        <v>68</v>
      </c>
      <c r="B19" s="327">
        <v>107169</v>
      </c>
      <c r="C19" s="331">
        <v>74897.7</v>
      </c>
    </row>
    <row r="20" spans="1:14" ht="31.5" customHeight="1">
      <c r="A20" s="309" t="s">
        <v>217</v>
      </c>
      <c r="B20" s="327"/>
      <c r="C20" s="331"/>
    </row>
    <row r="21" spans="1:14" ht="51.75" customHeight="1" thickBot="1">
      <c r="A21" s="311" t="s">
        <v>218</v>
      </c>
      <c r="B21" s="332">
        <v>45199</v>
      </c>
      <c r="C21" s="333">
        <v>33896.6</v>
      </c>
    </row>
    <row r="22" spans="1:14" ht="18.600000000000001" thickBot="1">
      <c r="A22" s="312" t="s">
        <v>62</v>
      </c>
      <c r="B22" s="323">
        <f>B10+B19+B20+B21</f>
        <v>153268</v>
      </c>
      <c r="C22" s="323">
        <f>C10+C19+C20+C21</f>
        <v>109274.29999999999</v>
      </c>
    </row>
    <row r="23" spans="1:14" ht="18">
      <c r="A23" s="308" t="s">
        <v>326</v>
      </c>
      <c r="B23" s="322"/>
      <c r="C23" s="324"/>
      <c r="F23" s="70"/>
      <c r="G23" s="70"/>
      <c r="H23" s="70"/>
      <c r="I23" s="70"/>
      <c r="J23" s="70"/>
      <c r="K23" s="70"/>
      <c r="L23" s="70"/>
      <c r="M23" s="70"/>
      <c r="N23" s="70"/>
    </row>
    <row r="24" spans="1:14" ht="31.8">
      <c r="A24" s="313" t="s">
        <v>327</v>
      </c>
      <c r="B24" s="334">
        <f>B26+B27</f>
        <v>289740</v>
      </c>
      <c r="C24" s="334">
        <f>C26+C27</f>
        <v>156123.44</v>
      </c>
      <c r="F24" s="70"/>
      <c r="G24" s="70"/>
      <c r="H24" s="70"/>
      <c r="I24" s="70"/>
      <c r="J24" s="70"/>
      <c r="K24" s="70"/>
      <c r="L24" s="70"/>
      <c r="M24" s="70"/>
      <c r="N24" s="70"/>
    </row>
    <row r="25" spans="1:14" ht="18">
      <c r="A25" s="313" t="s">
        <v>14</v>
      </c>
      <c r="B25" s="334"/>
      <c r="C25" s="325"/>
      <c r="F25" s="70"/>
      <c r="G25" s="70"/>
      <c r="H25" s="70"/>
      <c r="I25" s="70"/>
      <c r="J25" s="70"/>
      <c r="K25" s="70"/>
      <c r="L25" s="70"/>
      <c r="M25" s="70"/>
      <c r="N25" s="70"/>
    </row>
    <row r="26" spans="1:14" ht="46.8">
      <c r="A26" s="309" t="s">
        <v>328</v>
      </c>
      <c r="B26" s="329">
        <v>272904.96999999997</v>
      </c>
      <c r="C26" s="326">
        <v>148102.91</v>
      </c>
      <c r="F26" s="70"/>
      <c r="G26" s="70"/>
      <c r="H26" s="70"/>
      <c r="I26" s="70"/>
      <c r="J26" s="70"/>
      <c r="K26" s="70"/>
      <c r="L26" s="70"/>
      <c r="M26" s="70"/>
      <c r="N26" s="70"/>
    </row>
    <row r="27" spans="1:14" ht="78">
      <c r="A27" s="309" t="s">
        <v>329</v>
      </c>
      <c r="B27" s="327">
        <v>16835.03</v>
      </c>
      <c r="C27" s="326">
        <v>8020.53</v>
      </c>
      <c r="F27" s="70"/>
      <c r="G27" s="70"/>
      <c r="H27" s="70"/>
      <c r="I27" s="70"/>
      <c r="J27" s="70"/>
      <c r="K27" s="70"/>
      <c r="L27" s="70"/>
      <c r="M27" s="70"/>
      <c r="N27" s="70"/>
    </row>
    <row r="28" spans="1:14" ht="18.600000000000001" thickBot="1">
      <c r="A28" s="314" t="s">
        <v>62</v>
      </c>
      <c r="B28" s="335">
        <f>B24</f>
        <v>289740</v>
      </c>
      <c r="C28" s="335">
        <f>C24</f>
        <v>156123.44</v>
      </c>
      <c r="F28" s="70"/>
      <c r="G28" s="70"/>
      <c r="H28" s="70"/>
      <c r="I28" s="70"/>
      <c r="J28" s="70"/>
      <c r="K28" s="70"/>
      <c r="L28" s="70"/>
      <c r="M28" s="70"/>
      <c r="N28" s="70"/>
    </row>
    <row r="29" spans="1:14" ht="15.6">
      <c r="A29" s="315" t="s">
        <v>330</v>
      </c>
      <c r="B29" s="336"/>
      <c r="C29" s="337"/>
      <c r="F29" s="70"/>
      <c r="G29" s="70"/>
      <c r="H29" s="70"/>
      <c r="I29" s="70"/>
      <c r="J29" s="70"/>
      <c r="K29" s="70"/>
      <c r="L29" s="70"/>
      <c r="M29" s="70"/>
      <c r="N29" s="70"/>
    </row>
    <row r="30" spans="1:14" ht="15.6">
      <c r="A30" s="309"/>
      <c r="B30" s="327"/>
      <c r="C30" s="328"/>
      <c r="F30" s="70"/>
      <c r="G30" s="70"/>
      <c r="H30" s="70"/>
      <c r="I30" s="70"/>
      <c r="J30" s="70"/>
      <c r="K30" s="70"/>
      <c r="L30" s="70"/>
      <c r="M30" s="70"/>
      <c r="N30" s="70"/>
    </row>
    <row r="31" spans="1:14" ht="15.6">
      <c r="A31" s="310"/>
      <c r="B31" s="329"/>
      <c r="C31" s="330"/>
      <c r="F31" s="70"/>
      <c r="G31" s="70"/>
      <c r="H31" s="70"/>
      <c r="I31" s="70"/>
      <c r="J31" s="70"/>
      <c r="K31" s="70"/>
      <c r="L31" s="70"/>
      <c r="M31" s="70"/>
      <c r="N31" s="70"/>
    </row>
    <row r="32" spans="1:14" ht="15.6">
      <c r="A32" s="310" t="s">
        <v>62</v>
      </c>
      <c r="B32" s="329"/>
      <c r="C32" s="328"/>
    </row>
    <row r="33" spans="1:14" ht="15.6">
      <c r="A33" s="316" t="s">
        <v>331</v>
      </c>
      <c r="B33" s="338"/>
      <c r="C33" s="339"/>
      <c r="F33" s="70"/>
      <c r="G33" s="70"/>
      <c r="H33" s="70"/>
      <c r="I33" s="70"/>
      <c r="J33" s="70"/>
      <c r="K33" s="70"/>
      <c r="L33" s="70"/>
      <c r="M33" s="70"/>
      <c r="N33" s="70"/>
    </row>
    <row r="34" spans="1:14" ht="15.6">
      <c r="A34" s="310"/>
      <c r="B34" s="329"/>
      <c r="C34" s="328"/>
      <c r="F34" s="70"/>
      <c r="G34" s="70"/>
      <c r="H34" s="70"/>
      <c r="I34" s="70"/>
      <c r="J34" s="70"/>
      <c r="K34" s="70"/>
      <c r="L34" s="70"/>
      <c r="M34" s="70"/>
      <c r="N34" s="70"/>
    </row>
    <row r="35" spans="1:14" ht="15.6">
      <c r="A35" s="309"/>
      <c r="B35" s="329"/>
      <c r="C35" s="330"/>
    </row>
    <row r="36" spans="1:14" ht="18.600000000000001" thickBot="1">
      <c r="A36" s="317" t="s">
        <v>62</v>
      </c>
      <c r="B36" s="340"/>
      <c r="C36" s="341"/>
    </row>
    <row r="37" spans="1:14" ht="21" thickBot="1">
      <c r="A37" s="318" t="s">
        <v>69</v>
      </c>
      <c r="B37" s="342">
        <f>B22+B28+B32+B36</f>
        <v>443008</v>
      </c>
      <c r="C37" s="342">
        <f>C22+C28+C32+C36</f>
        <v>265397.74</v>
      </c>
    </row>
    <row r="38" spans="1:14">
      <c r="A38" s="319"/>
      <c r="B38" s="343"/>
      <c r="C38" s="344"/>
    </row>
    <row r="39" spans="1:14">
      <c r="A39" s="301"/>
      <c r="B39" s="345"/>
      <c r="C39" s="346"/>
    </row>
    <row r="40" spans="1:14" ht="14.4">
      <c r="A40" s="320" t="s">
        <v>301</v>
      </c>
      <c r="B40" s="347"/>
      <c r="C40" s="346" t="s">
        <v>306</v>
      </c>
    </row>
    <row r="41" spans="1:14">
      <c r="A41" s="321"/>
      <c r="B41" s="345"/>
      <c r="C41" s="346"/>
    </row>
    <row r="42" spans="1:14">
      <c r="A42" s="553" t="s">
        <v>309</v>
      </c>
      <c r="B42" s="345"/>
      <c r="C42" s="346"/>
    </row>
    <row r="43" spans="1:14">
      <c r="A43" s="301"/>
      <c r="B43" s="345"/>
      <c r="C43" s="346"/>
    </row>
    <row r="44" spans="1:14">
      <c r="A44" s="301"/>
      <c r="B44" s="345"/>
      <c r="C44" s="346"/>
    </row>
    <row r="45" spans="1:14">
      <c r="A45" s="301"/>
      <c r="B45" s="345"/>
      <c r="C45" s="346"/>
    </row>
    <row r="46" spans="1:14">
      <c r="A46" s="301"/>
      <c r="B46" s="345"/>
      <c r="C46" s="346"/>
    </row>
    <row r="47" spans="1:14">
      <c r="A47" s="301"/>
      <c r="B47" s="345"/>
      <c r="C47" s="346"/>
    </row>
    <row r="48" spans="1:14">
      <c r="A48" s="301"/>
      <c r="B48" s="345"/>
      <c r="C48" s="346"/>
    </row>
    <row r="49" spans="1:3">
      <c r="A49" s="301"/>
      <c r="B49" s="345"/>
      <c r="C49" s="346"/>
    </row>
    <row r="50" spans="1:3">
      <c r="A50" s="301"/>
      <c r="B50" s="345"/>
      <c r="C50" s="346"/>
    </row>
    <row r="51" spans="1:3">
      <c r="A51" s="301"/>
      <c r="B51" s="345"/>
      <c r="C51" s="346"/>
    </row>
    <row r="52" spans="1:3">
      <c r="A52" s="301"/>
      <c r="B52" s="345"/>
      <c r="C52" s="346"/>
    </row>
    <row r="53" spans="1:3">
      <c r="A53" s="301"/>
      <c r="B53" s="345"/>
      <c r="C53" s="346"/>
    </row>
    <row r="54" spans="1:3">
      <c r="A54" s="301"/>
      <c r="B54" s="345"/>
      <c r="C54" s="346"/>
    </row>
    <row r="55" spans="1:3">
      <c r="A55" s="301"/>
      <c r="B55" s="345"/>
      <c r="C55" s="346"/>
    </row>
    <row r="56" spans="1:3">
      <c r="A56" s="301"/>
      <c r="B56" s="345"/>
      <c r="C56" s="346"/>
    </row>
    <row r="57" spans="1:3">
      <c r="A57" s="301"/>
      <c r="B57" s="345"/>
      <c r="C57" s="346"/>
    </row>
    <row r="58" spans="1:3">
      <c r="A58" s="301"/>
      <c r="B58" s="345"/>
      <c r="C58" s="346"/>
    </row>
    <row r="59" spans="1:3">
      <c r="A59" s="301"/>
      <c r="B59" s="345"/>
      <c r="C59" s="346"/>
    </row>
    <row r="60" spans="1:3">
      <c r="A60" s="301"/>
      <c r="B60" s="345"/>
      <c r="C60" s="346"/>
    </row>
    <row r="61" spans="1:3">
      <c r="A61" s="301"/>
      <c r="B61" s="345"/>
      <c r="C61" s="346"/>
    </row>
    <row r="62" spans="1:3">
      <c r="A62" s="301"/>
      <c r="B62" s="345"/>
      <c r="C62" s="346"/>
    </row>
    <row r="63" spans="1:3">
      <c r="A63" s="301"/>
      <c r="B63" s="345"/>
      <c r="C63" s="346"/>
    </row>
    <row r="64" spans="1:3">
      <c r="A64" s="301"/>
      <c r="B64" s="345"/>
      <c r="C64" s="346"/>
    </row>
    <row r="65" spans="1:3">
      <c r="A65" s="301"/>
      <c r="B65" s="301"/>
      <c r="C65" s="262"/>
    </row>
    <row r="66" spans="1:3">
      <c r="A66" s="301"/>
      <c r="B66" s="301"/>
      <c r="C66" s="262"/>
    </row>
    <row r="67" spans="1:3">
      <c r="A67" s="301"/>
      <c r="B67" s="301"/>
      <c r="C67" s="262"/>
    </row>
    <row r="68" spans="1:3">
      <c r="A68" s="301"/>
      <c r="B68" s="301"/>
      <c r="C68" s="262"/>
    </row>
    <row r="69" spans="1:3">
      <c r="A69" s="301"/>
      <c r="B69" s="301"/>
      <c r="C69" s="262"/>
    </row>
    <row r="70" spans="1:3">
      <c r="A70" s="301"/>
      <c r="B70" s="301"/>
      <c r="C70" s="262"/>
    </row>
    <row r="71" spans="1:3">
      <c r="A71" s="301"/>
      <c r="B71" s="301"/>
      <c r="C71" s="262"/>
    </row>
    <row r="72" spans="1:3">
      <c r="A72" s="301"/>
      <c r="B72" s="301"/>
      <c r="C72" s="262"/>
    </row>
    <row r="73" spans="1:3">
      <c r="A73" s="301"/>
      <c r="B73" s="301"/>
      <c r="C73" s="262"/>
    </row>
    <row r="74" spans="1:3">
      <c r="A74" s="301"/>
      <c r="B74" s="301"/>
      <c r="C74" s="262"/>
    </row>
    <row r="75" spans="1:3">
      <c r="A75" s="301"/>
      <c r="B75" s="301"/>
      <c r="C75" s="262"/>
    </row>
    <row r="76" spans="1:3">
      <c r="A76" s="301"/>
      <c r="B76" s="301"/>
      <c r="C76" s="262"/>
    </row>
    <row r="77" spans="1:3">
      <c r="A77" s="301"/>
      <c r="B77" s="301"/>
      <c r="C77" s="262"/>
    </row>
    <row r="78" spans="1:3">
      <c r="A78" s="301"/>
      <c r="B78" s="301"/>
      <c r="C78" s="262"/>
    </row>
    <row r="79" spans="1:3">
      <c r="A79" s="301"/>
      <c r="B79" s="301"/>
      <c r="C79" s="262"/>
    </row>
    <row r="80" spans="1:3">
      <c r="A80" s="301"/>
      <c r="B80" s="301"/>
      <c r="C80" s="262"/>
    </row>
    <row r="81" spans="1:3">
      <c r="A81" s="301"/>
      <c r="B81" s="301"/>
      <c r="C81" s="262"/>
    </row>
    <row r="82" spans="1:3">
      <c r="A82" s="301"/>
      <c r="B82" s="301"/>
      <c r="C82" s="262"/>
    </row>
    <row r="83" spans="1:3">
      <c r="A83" s="301"/>
      <c r="B83" s="301"/>
      <c r="C83" s="262"/>
    </row>
    <row r="84" spans="1:3">
      <c r="A84" s="301"/>
      <c r="B84" s="301"/>
      <c r="C84" s="262"/>
    </row>
    <row r="85" spans="1:3">
      <c r="A85" s="301"/>
      <c r="B85" s="301"/>
      <c r="C85" s="262"/>
    </row>
    <row r="86" spans="1:3">
      <c r="A86" s="301"/>
      <c r="B86" s="301"/>
      <c r="C86" s="262"/>
    </row>
    <row r="87" spans="1:3">
      <c r="A87" s="301"/>
      <c r="B87" s="301"/>
      <c r="C87" s="262"/>
    </row>
    <row r="88" spans="1:3">
      <c r="A88" s="301"/>
      <c r="B88" s="301"/>
      <c r="C88" s="262"/>
    </row>
    <row r="89" spans="1:3">
      <c r="A89" s="301"/>
      <c r="B89" s="301"/>
      <c r="C89" s="262"/>
    </row>
    <row r="90" spans="1:3">
      <c r="A90" s="301"/>
      <c r="B90" s="301"/>
      <c r="C90" s="262"/>
    </row>
    <row r="91" spans="1:3">
      <c r="A91" s="301"/>
      <c r="B91" s="301"/>
      <c r="C91" s="262"/>
    </row>
    <row r="92" spans="1:3">
      <c r="A92" s="301"/>
      <c r="B92" s="301"/>
      <c r="C92" s="262"/>
    </row>
    <row r="93" spans="1:3">
      <c r="A93" s="301"/>
      <c r="B93" s="301"/>
      <c r="C93" s="262"/>
    </row>
    <row r="94" spans="1:3">
      <c r="A94" s="301"/>
      <c r="B94" s="301"/>
      <c r="C94" s="262"/>
    </row>
    <row r="95" spans="1:3">
      <c r="A95" s="301"/>
      <c r="B95" s="301"/>
      <c r="C95" s="262"/>
    </row>
    <row r="96" spans="1:3">
      <c r="A96" s="301"/>
      <c r="B96" s="301"/>
      <c r="C96" s="262"/>
    </row>
    <row r="97" spans="1:3">
      <c r="A97" s="301"/>
      <c r="B97" s="301"/>
      <c r="C97" s="262"/>
    </row>
    <row r="98" spans="1:3">
      <c r="A98" s="301"/>
      <c r="B98" s="301"/>
      <c r="C98" s="262"/>
    </row>
    <row r="99" spans="1:3">
      <c r="A99" s="301"/>
      <c r="B99" s="301"/>
      <c r="C99" s="262"/>
    </row>
    <row r="100" spans="1:3">
      <c r="A100" s="301"/>
      <c r="B100" s="301"/>
      <c r="C100" s="262"/>
    </row>
    <row r="101" spans="1:3">
      <c r="A101" s="301"/>
      <c r="B101" s="301"/>
      <c r="C101" s="262"/>
    </row>
    <row r="102" spans="1:3">
      <c r="A102" s="301"/>
      <c r="B102" s="301"/>
      <c r="C102" s="262"/>
    </row>
    <row r="103" spans="1:3">
      <c r="A103" s="301"/>
      <c r="B103" s="301"/>
      <c r="C103" s="262"/>
    </row>
    <row r="104" spans="1:3">
      <c r="A104" s="301"/>
      <c r="B104" s="301"/>
      <c r="C104" s="262"/>
    </row>
    <row r="105" spans="1:3">
      <c r="A105" s="301"/>
      <c r="B105" s="301"/>
      <c r="C105" s="262"/>
    </row>
    <row r="106" spans="1:3">
      <c r="A106" s="301"/>
      <c r="B106" s="301"/>
      <c r="C106" s="262"/>
    </row>
    <row r="107" spans="1:3">
      <c r="A107" s="301"/>
      <c r="B107" s="301"/>
      <c r="C107" s="262"/>
    </row>
    <row r="108" spans="1:3">
      <c r="A108" s="301"/>
      <c r="B108" s="301"/>
      <c r="C108" s="262"/>
    </row>
    <row r="109" spans="1:3">
      <c r="A109" s="301"/>
      <c r="B109" s="301"/>
      <c r="C109" s="262"/>
    </row>
    <row r="110" spans="1:3">
      <c r="A110" s="301"/>
      <c r="B110" s="301"/>
      <c r="C110" s="262"/>
    </row>
    <row r="111" spans="1:3">
      <c r="A111" s="301"/>
      <c r="B111" s="301"/>
      <c r="C111" s="262"/>
    </row>
    <row r="112" spans="1:3">
      <c r="A112" s="301"/>
      <c r="B112" s="301"/>
      <c r="C112" s="262"/>
    </row>
    <row r="113" spans="1:3">
      <c r="A113" s="301"/>
      <c r="B113" s="301"/>
      <c r="C113" s="262"/>
    </row>
    <row r="114" spans="1:3">
      <c r="A114" s="301"/>
      <c r="B114" s="301"/>
      <c r="C114" s="262"/>
    </row>
    <row r="115" spans="1:3">
      <c r="A115" s="301"/>
      <c r="B115" s="301"/>
      <c r="C115" s="262"/>
    </row>
    <row r="116" spans="1:3">
      <c r="A116" s="301"/>
      <c r="B116" s="301"/>
      <c r="C116" s="262"/>
    </row>
    <row r="117" spans="1:3">
      <c r="A117" s="301"/>
      <c r="B117" s="301"/>
      <c r="C117" s="262"/>
    </row>
    <row r="118" spans="1:3">
      <c r="A118" s="301"/>
      <c r="B118" s="301"/>
      <c r="C118" s="262"/>
    </row>
    <row r="119" spans="1:3">
      <c r="A119" s="301"/>
      <c r="B119" s="301"/>
      <c r="C119" s="262"/>
    </row>
    <row r="120" spans="1:3">
      <c r="A120" s="301"/>
      <c r="B120" s="301"/>
      <c r="C120" s="262"/>
    </row>
  </sheetData>
  <mergeCells count="1">
    <mergeCell ref="B1:C1"/>
  </mergeCells>
  <pageMargins left="0.70866141732283472" right="0.70866141732283472" top="0.74803149606299213" bottom="0.74803149606299213" header="0.31496062992125984" footer="0.31496062992125984"/>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F27"/>
  <sheetViews>
    <sheetView tabSelected="1" topLeftCell="A10" zoomScale="73" zoomScaleNormal="73" workbookViewId="0">
      <selection activeCell="B11" sqref="B11"/>
    </sheetView>
  </sheetViews>
  <sheetFormatPr defaultRowHeight="13.8"/>
  <cols>
    <col min="1" max="1" width="71" style="25" customWidth="1"/>
    <col min="2" max="2" width="17.5546875" style="25" customWidth="1"/>
    <col min="3" max="3" width="17.44140625" style="25" customWidth="1"/>
    <col min="4" max="256" width="9.109375" style="25"/>
    <col min="257" max="257" width="61.33203125" style="25" customWidth="1"/>
    <col min="258" max="258" width="14" style="25" customWidth="1"/>
    <col min="259" max="259" width="15.88671875" style="25" customWidth="1"/>
    <col min="260" max="512" width="9.109375" style="25"/>
    <col min="513" max="513" width="61.33203125" style="25" customWidth="1"/>
    <col min="514" max="514" width="14" style="25" customWidth="1"/>
    <col min="515" max="515" width="15.88671875" style="25" customWidth="1"/>
    <col min="516" max="768" width="9.109375" style="25"/>
    <col min="769" max="769" width="61.33203125" style="25" customWidth="1"/>
    <col min="770" max="770" width="14" style="25" customWidth="1"/>
    <col min="771" max="771" width="15.88671875" style="25" customWidth="1"/>
    <col min="772" max="1024" width="9.109375" style="25"/>
    <col min="1025" max="1025" width="61.33203125" style="25" customWidth="1"/>
    <col min="1026" max="1026" width="14" style="25" customWidth="1"/>
    <col min="1027" max="1027" width="15.88671875" style="25" customWidth="1"/>
    <col min="1028" max="1280" width="9.109375" style="25"/>
    <col min="1281" max="1281" width="61.33203125" style="25" customWidth="1"/>
    <col min="1282" max="1282" width="14" style="25" customWidth="1"/>
    <col min="1283" max="1283" width="15.88671875" style="25" customWidth="1"/>
    <col min="1284" max="1536" width="9.109375" style="25"/>
    <col min="1537" max="1537" width="61.33203125" style="25" customWidth="1"/>
    <col min="1538" max="1538" width="14" style="25" customWidth="1"/>
    <col min="1539" max="1539" width="15.88671875" style="25" customWidth="1"/>
    <col min="1540" max="1792" width="9.109375" style="25"/>
    <col min="1793" max="1793" width="61.33203125" style="25" customWidth="1"/>
    <col min="1794" max="1794" width="14" style="25" customWidth="1"/>
    <col min="1795" max="1795" width="15.88671875" style="25" customWidth="1"/>
    <col min="1796" max="2048" width="9.109375" style="25"/>
    <col min="2049" max="2049" width="61.33203125" style="25" customWidth="1"/>
    <col min="2050" max="2050" width="14" style="25" customWidth="1"/>
    <col min="2051" max="2051" width="15.88671875" style="25" customWidth="1"/>
    <col min="2052" max="2304" width="9.109375" style="25"/>
    <col min="2305" max="2305" width="61.33203125" style="25" customWidth="1"/>
    <col min="2306" max="2306" width="14" style="25" customWidth="1"/>
    <col min="2307" max="2307" width="15.88671875" style="25" customWidth="1"/>
    <col min="2308" max="2560" width="9.109375" style="25"/>
    <col min="2561" max="2561" width="61.33203125" style="25" customWidth="1"/>
    <col min="2562" max="2562" width="14" style="25" customWidth="1"/>
    <col min="2563" max="2563" width="15.88671875" style="25" customWidth="1"/>
    <col min="2564" max="2816" width="9.109375" style="25"/>
    <col min="2817" max="2817" width="61.33203125" style="25" customWidth="1"/>
    <col min="2818" max="2818" width="14" style="25" customWidth="1"/>
    <col min="2819" max="2819" width="15.88671875" style="25" customWidth="1"/>
    <col min="2820" max="3072" width="9.109375" style="25"/>
    <col min="3073" max="3073" width="61.33203125" style="25" customWidth="1"/>
    <col min="3074" max="3074" width="14" style="25" customWidth="1"/>
    <col min="3075" max="3075" width="15.88671875" style="25" customWidth="1"/>
    <col min="3076" max="3328" width="9.109375" style="25"/>
    <col min="3329" max="3329" width="61.33203125" style="25" customWidth="1"/>
    <col min="3330" max="3330" width="14" style="25" customWidth="1"/>
    <col min="3331" max="3331" width="15.88671875" style="25" customWidth="1"/>
    <col min="3332" max="3584" width="9.109375" style="25"/>
    <col min="3585" max="3585" width="61.33203125" style="25" customWidth="1"/>
    <col min="3586" max="3586" width="14" style="25" customWidth="1"/>
    <col min="3587" max="3587" width="15.88671875" style="25" customWidth="1"/>
    <col min="3588" max="3840" width="9.109375" style="25"/>
    <col min="3841" max="3841" width="61.33203125" style="25" customWidth="1"/>
    <col min="3842" max="3842" width="14" style="25" customWidth="1"/>
    <col min="3843" max="3843" width="15.88671875" style="25" customWidth="1"/>
    <col min="3844" max="4096" width="9.109375" style="25"/>
    <col min="4097" max="4097" width="61.33203125" style="25" customWidth="1"/>
    <col min="4098" max="4098" width="14" style="25" customWidth="1"/>
    <col min="4099" max="4099" width="15.88671875" style="25" customWidth="1"/>
    <col min="4100" max="4352" width="9.109375" style="25"/>
    <col min="4353" max="4353" width="61.33203125" style="25" customWidth="1"/>
    <col min="4354" max="4354" width="14" style="25" customWidth="1"/>
    <col min="4355" max="4355" width="15.88671875" style="25" customWidth="1"/>
    <col min="4356" max="4608" width="9.109375" style="25"/>
    <col min="4609" max="4609" width="61.33203125" style="25" customWidth="1"/>
    <col min="4610" max="4610" width="14" style="25" customWidth="1"/>
    <col min="4611" max="4611" width="15.88671875" style="25" customWidth="1"/>
    <col min="4612" max="4864" width="9.109375" style="25"/>
    <col min="4865" max="4865" width="61.33203125" style="25" customWidth="1"/>
    <col min="4866" max="4866" width="14" style="25" customWidth="1"/>
    <col min="4867" max="4867" width="15.88671875" style="25" customWidth="1"/>
    <col min="4868" max="5120" width="9.109375" style="25"/>
    <col min="5121" max="5121" width="61.33203125" style="25" customWidth="1"/>
    <col min="5122" max="5122" width="14" style="25" customWidth="1"/>
    <col min="5123" max="5123" width="15.88671875" style="25" customWidth="1"/>
    <col min="5124" max="5376" width="9.109375" style="25"/>
    <col min="5377" max="5377" width="61.33203125" style="25" customWidth="1"/>
    <col min="5378" max="5378" width="14" style="25" customWidth="1"/>
    <col min="5379" max="5379" width="15.88671875" style="25" customWidth="1"/>
    <col min="5380" max="5632" width="9.109375" style="25"/>
    <col min="5633" max="5633" width="61.33203125" style="25" customWidth="1"/>
    <col min="5634" max="5634" width="14" style="25" customWidth="1"/>
    <col min="5635" max="5635" width="15.88671875" style="25" customWidth="1"/>
    <col min="5636" max="5888" width="9.109375" style="25"/>
    <col min="5889" max="5889" width="61.33203125" style="25" customWidth="1"/>
    <col min="5890" max="5890" width="14" style="25" customWidth="1"/>
    <col min="5891" max="5891" width="15.88671875" style="25" customWidth="1"/>
    <col min="5892" max="6144" width="9.109375" style="25"/>
    <col min="6145" max="6145" width="61.33203125" style="25" customWidth="1"/>
    <col min="6146" max="6146" width="14" style="25" customWidth="1"/>
    <col min="6147" max="6147" width="15.88671875" style="25" customWidth="1"/>
    <col min="6148" max="6400" width="9.109375" style="25"/>
    <col min="6401" max="6401" width="61.33203125" style="25" customWidth="1"/>
    <col min="6402" max="6402" width="14" style="25" customWidth="1"/>
    <col min="6403" max="6403" width="15.88671875" style="25" customWidth="1"/>
    <col min="6404" max="6656" width="9.109375" style="25"/>
    <col min="6657" max="6657" width="61.33203125" style="25" customWidth="1"/>
    <col min="6658" max="6658" width="14" style="25" customWidth="1"/>
    <col min="6659" max="6659" width="15.88671875" style="25" customWidth="1"/>
    <col min="6660" max="6912" width="9.109375" style="25"/>
    <col min="6913" max="6913" width="61.33203125" style="25" customWidth="1"/>
    <col min="6914" max="6914" width="14" style="25" customWidth="1"/>
    <col min="6915" max="6915" width="15.88671875" style="25" customWidth="1"/>
    <col min="6916" max="7168" width="9.109375" style="25"/>
    <col min="7169" max="7169" width="61.33203125" style="25" customWidth="1"/>
    <col min="7170" max="7170" width="14" style="25" customWidth="1"/>
    <col min="7171" max="7171" width="15.88671875" style="25" customWidth="1"/>
    <col min="7172" max="7424" width="9.109375" style="25"/>
    <col min="7425" max="7425" width="61.33203125" style="25" customWidth="1"/>
    <col min="7426" max="7426" width="14" style="25" customWidth="1"/>
    <col min="7427" max="7427" width="15.88671875" style="25" customWidth="1"/>
    <col min="7428" max="7680" width="9.109375" style="25"/>
    <col min="7681" max="7681" width="61.33203125" style="25" customWidth="1"/>
    <col min="7682" max="7682" width="14" style="25" customWidth="1"/>
    <col min="7683" max="7683" width="15.88671875" style="25" customWidth="1"/>
    <col min="7684" max="7936" width="9.109375" style="25"/>
    <col min="7937" max="7937" width="61.33203125" style="25" customWidth="1"/>
    <col min="7938" max="7938" width="14" style="25" customWidth="1"/>
    <col min="7939" max="7939" width="15.88671875" style="25" customWidth="1"/>
    <col min="7940" max="8192" width="9.109375" style="25"/>
    <col min="8193" max="8193" width="61.33203125" style="25" customWidth="1"/>
    <col min="8194" max="8194" width="14" style="25" customWidth="1"/>
    <col min="8195" max="8195" width="15.88671875" style="25" customWidth="1"/>
    <col min="8196" max="8448" width="9.109375" style="25"/>
    <col min="8449" max="8449" width="61.33203125" style="25" customWidth="1"/>
    <col min="8450" max="8450" width="14" style="25" customWidth="1"/>
    <col min="8451" max="8451" width="15.88671875" style="25" customWidth="1"/>
    <col min="8452" max="8704" width="9.109375" style="25"/>
    <col min="8705" max="8705" width="61.33203125" style="25" customWidth="1"/>
    <col min="8706" max="8706" width="14" style="25" customWidth="1"/>
    <col min="8707" max="8707" width="15.88671875" style="25" customWidth="1"/>
    <col min="8708" max="8960" width="9.109375" style="25"/>
    <col min="8961" max="8961" width="61.33203125" style="25" customWidth="1"/>
    <col min="8962" max="8962" width="14" style="25" customWidth="1"/>
    <col min="8963" max="8963" width="15.88671875" style="25" customWidth="1"/>
    <col min="8964" max="9216" width="9.109375" style="25"/>
    <col min="9217" max="9217" width="61.33203125" style="25" customWidth="1"/>
    <col min="9218" max="9218" width="14" style="25" customWidth="1"/>
    <col min="9219" max="9219" width="15.88671875" style="25" customWidth="1"/>
    <col min="9220" max="9472" width="9.109375" style="25"/>
    <col min="9473" max="9473" width="61.33203125" style="25" customWidth="1"/>
    <col min="9474" max="9474" width="14" style="25" customWidth="1"/>
    <col min="9475" max="9475" width="15.88671875" style="25" customWidth="1"/>
    <col min="9476" max="9728" width="9.109375" style="25"/>
    <col min="9729" max="9729" width="61.33203125" style="25" customWidth="1"/>
    <col min="9730" max="9730" width="14" style="25" customWidth="1"/>
    <col min="9731" max="9731" width="15.88671875" style="25" customWidth="1"/>
    <col min="9732" max="9984" width="9.109375" style="25"/>
    <col min="9985" max="9985" width="61.33203125" style="25" customWidth="1"/>
    <col min="9986" max="9986" width="14" style="25" customWidth="1"/>
    <col min="9987" max="9987" width="15.88671875" style="25" customWidth="1"/>
    <col min="9988" max="10240" width="9.109375" style="25"/>
    <col min="10241" max="10241" width="61.33203125" style="25" customWidth="1"/>
    <col min="10242" max="10242" width="14" style="25" customWidth="1"/>
    <col min="10243" max="10243" width="15.88671875" style="25" customWidth="1"/>
    <col min="10244" max="10496" width="9.109375" style="25"/>
    <col min="10497" max="10497" width="61.33203125" style="25" customWidth="1"/>
    <col min="10498" max="10498" width="14" style="25" customWidth="1"/>
    <col min="10499" max="10499" width="15.88671875" style="25" customWidth="1"/>
    <col min="10500" max="10752" width="9.109375" style="25"/>
    <col min="10753" max="10753" width="61.33203125" style="25" customWidth="1"/>
    <col min="10754" max="10754" width="14" style="25" customWidth="1"/>
    <col min="10755" max="10755" width="15.88671875" style="25" customWidth="1"/>
    <col min="10756" max="11008" width="9.109375" style="25"/>
    <col min="11009" max="11009" width="61.33203125" style="25" customWidth="1"/>
    <col min="11010" max="11010" width="14" style="25" customWidth="1"/>
    <col min="11011" max="11011" width="15.88671875" style="25" customWidth="1"/>
    <col min="11012" max="11264" width="9.109375" style="25"/>
    <col min="11265" max="11265" width="61.33203125" style="25" customWidth="1"/>
    <col min="11266" max="11266" width="14" style="25" customWidth="1"/>
    <col min="11267" max="11267" width="15.88671875" style="25" customWidth="1"/>
    <col min="11268" max="11520" width="9.109375" style="25"/>
    <col min="11521" max="11521" width="61.33203125" style="25" customWidth="1"/>
    <col min="11522" max="11522" width="14" style="25" customWidth="1"/>
    <col min="11523" max="11523" width="15.88671875" style="25" customWidth="1"/>
    <col min="11524" max="11776" width="9.109375" style="25"/>
    <col min="11777" max="11777" width="61.33203125" style="25" customWidth="1"/>
    <col min="11778" max="11778" width="14" style="25" customWidth="1"/>
    <col min="11779" max="11779" width="15.88671875" style="25" customWidth="1"/>
    <col min="11780" max="12032" width="9.109375" style="25"/>
    <col min="12033" max="12033" width="61.33203125" style="25" customWidth="1"/>
    <col min="12034" max="12034" width="14" style="25" customWidth="1"/>
    <col min="12035" max="12035" width="15.88671875" style="25" customWidth="1"/>
    <col min="12036" max="12288" width="9.109375" style="25"/>
    <col min="12289" max="12289" width="61.33203125" style="25" customWidth="1"/>
    <col min="12290" max="12290" width="14" style="25" customWidth="1"/>
    <col min="12291" max="12291" width="15.88671875" style="25" customWidth="1"/>
    <col min="12292" max="12544" width="9.109375" style="25"/>
    <col min="12545" max="12545" width="61.33203125" style="25" customWidth="1"/>
    <col min="12546" max="12546" width="14" style="25" customWidth="1"/>
    <col min="12547" max="12547" width="15.88671875" style="25" customWidth="1"/>
    <col min="12548" max="12800" width="9.109375" style="25"/>
    <col min="12801" max="12801" width="61.33203125" style="25" customWidth="1"/>
    <col min="12802" max="12802" width="14" style="25" customWidth="1"/>
    <col min="12803" max="12803" width="15.88671875" style="25" customWidth="1"/>
    <col min="12804" max="13056" width="9.109375" style="25"/>
    <col min="13057" max="13057" width="61.33203125" style="25" customWidth="1"/>
    <col min="13058" max="13058" width="14" style="25" customWidth="1"/>
    <col min="13059" max="13059" width="15.88671875" style="25" customWidth="1"/>
    <col min="13060" max="13312" width="9.109375" style="25"/>
    <col min="13313" max="13313" width="61.33203125" style="25" customWidth="1"/>
    <col min="13314" max="13314" width="14" style="25" customWidth="1"/>
    <col min="13315" max="13315" width="15.88671875" style="25" customWidth="1"/>
    <col min="13316" max="13568" width="9.109375" style="25"/>
    <col min="13569" max="13569" width="61.33203125" style="25" customWidth="1"/>
    <col min="13570" max="13570" width="14" style="25" customWidth="1"/>
    <col min="13571" max="13571" width="15.88671875" style="25" customWidth="1"/>
    <col min="13572" max="13824" width="9.109375" style="25"/>
    <col min="13825" max="13825" width="61.33203125" style="25" customWidth="1"/>
    <col min="13826" max="13826" width="14" style="25" customWidth="1"/>
    <col min="13827" max="13827" width="15.88671875" style="25" customWidth="1"/>
    <col min="13828" max="14080" width="9.109375" style="25"/>
    <col min="14081" max="14081" width="61.33203125" style="25" customWidth="1"/>
    <col min="14082" max="14082" width="14" style="25" customWidth="1"/>
    <col min="14083" max="14083" width="15.88671875" style="25" customWidth="1"/>
    <col min="14084" max="14336" width="9.109375" style="25"/>
    <col min="14337" max="14337" width="61.33203125" style="25" customWidth="1"/>
    <col min="14338" max="14338" width="14" style="25" customWidth="1"/>
    <col min="14339" max="14339" width="15.88671875" style="25" customWidth="1"/>
    <col min="14340" max="14592" width="9.109375" style="25"/>
    <col min="14593" max="14593" width="61.33203125" style="25" customWidth="1"/>
    <col min="14594" max="14594" width="14" style="25" customWidth="1"/>
    <col min="14595" max="14595" width="15.88671875" style="25" customWidth="1"/>
    <col min="14596" max="14848" width="9.109375" style="25"/>
    <col min="14849" max="14849" width="61.33203125" style="25" customWidth="1"/>
    <col min="14850" max="14850" width="14" style="25" customWidth="1"/>
    <col min="14851" max="14851" width="15.88671875" style="25" customWidth="1"/>
    <col min="14852" max="15104" width="9.109375" style="25"/>
    <col min="15105" max="15105" width="61.33203125" style="25" customWidth="1"/>
    <col min="15106" max="15106" width="14" style="25" customWidth="1"/>
    <col min="15107" max="15107" width="15.88671875" style="25" customWidth="1"/>
    <col min="15108" max="15360" width="9.109375" style="25"/>
    <col min="15361" max="15361" width="61.33203125" style="25" customWidth="1"/>
    <col min="15362" max="15362" width="14" style="25" customWidth="1"/>
    <col min="15363" max="15363" width="15.88671875" style="25" customWidth="1"/>
    <col min="15364" max="15616" width="9.109375" style="25"/>
    <col min="15617" max="15617" width="61.33203125" style="25" customWidth="1"/>
    <col min="15618" max="15618" width="14" style="25" customWidth="1"/>
    <col min="15619" max="15619" width="15.88671875" style="25" customWidth="1"/>
    <col min="15620" max="15872" width="9.109375" style="25"/>
    <col min="15873" max="15873" width="61.33203125" style="25" customWidth="1"/>
    <col min="15874" max="15874" width="14" style="25" customWidth="1"/>
    <col min="15875" max="15875" width="15.88671875" style="25" customWidth="1"/>
    <col min="15876" max="16128" width="9.109375" style="25"/>
    <col min="16129" max="16129" width="61.33203125" style="25" customWidth="1"/>
    <col min="16130" max="16130" width="14" style="25" customWidth="1"/>
    <col min="16131" max="16131" width="15.88671875" style="25" customWidth="1"/>
    <col min="16132" max="16384" width="9.109375" style="25"/>
  </cols>
  <sheetData>
    <row r="1" spans="1:6" ht="38.25" customHeight="1">
      <c r="B1" s="706" t="s">
        <v>91</v>
      </c>
      <c r="C1" s="706"/>
    </row>
    <row r="2" spans="1:6" ht="17.25" customHeight="1">
      <c r="B2" s="73"/>
      <c r="C2" s="73"/>
    </row>
    <row r="3" spans="1:6" ht="18">
      <c r="A3" s="707" t="s">
        <v>215</v>
      </c>
      <c r="B3" s="707"/>
      <c r="C3" s="707"/>
    </row>
    <row r="4" spans="1:6" ht="25.5" customHeight="1">
      <c r="A4" s="708" t="s">
        <v>180</v>
      </c>
      <c r="B4" s="709"/>
      <c r="C4" s="709"/>
    </row>
    <row r="5" spans="1:6" ht="16.5" customHeight="1">
      <c r="A5" s="707" t="s">
        <v>364</v>
      </c>
      <c r="B5" s="707"/>
      <c r="C5" s="707"/>
    </row>
    <row r="6" spans="1:6" ht="7.5" customHeight="1"/>
    <row r="7" spans="1:6" ht="18.75" customHeight="1" thickBot="1">
      <c r="A7" s="26"/>
      <c r="C7" s="2" t="s">
        <v>232</v>
      </c>
    </row>
    <row r="8" spans="1:6" ht="25.5" customHeight="1">
      <c r="A8" s="700" t="s">
        <v>70</v>
      </c>
      <c r="B8" s="702" t="s">
        <v>60</v>
      </c>
      <c r="C8" s="704" t="s">
        <v>61</v>
      </c>
      <c r="D8" s="710"/>
      <c r="E8" s="710"/>
      <c r="F8" s="710"/>
    </row>
    <row r="9" spans="1:6" ht="14.4" thickBot="1">
      <c r="A9" s="701"/>
      <c r="B9" s="703"/>
      <c r="C9" s="705"/>
    </row>
    <row r="10" spans="1:6" ht="53.25" customHeight="1">
      <c r="A10" s="74" t="s">
        <v>310</v>
      </c>
      <c r="B10" s="253">
        <v>17845</v>
      </c>
      <c r="C10" s="254">
        <v>15662.81</v>
      </c>
    </row>
    <row r="11" spans="1:6" ht="72" customHeight="1">
      <c r="A11" s="77" t="s">
        <v>311</v>
      </c>
      <c r="B11" s="253">
        <v>2400</v>
      </c>
      <c r="C11" s="254">
        <v>2359.6</v>
      </c>
      <c r="D11" s="558"/>
    </row>
    <row r="12" spans="1:6" ht="56.25" customHeight="1">
      <c r="A12" s="78" t="s">
        <v>332</v>
      </c>
      <c r="B12" s="75">
        <v>5211</v>
      </c>
      <c r="C12" s="76">
        <v>5211</v>
      </c>
      <c r="D12" s="558"/>
    </row>
    <row r="13" spans="1:6" ht="24.9" customHeight="1">
      <c r="A13" s="77"/>
      <c r="B13" s="75"/>
      <c r="C13" s="76"/>
    </row>
    <row r="14" spans="1:6" ht="51.75" customHeight="1">
      <c r="A14" s="79"/>
      <c r="B14" s="75"/>
      <c r="C14" s="76"/>
    </row>
    <row r="15" spans="1:6" ht="39" customHeight="1">
      <c r="A15" s="80"/>
      <c r="B15" s="75"/>
      <c r="C15" s="76"/>
    </row>
    <row r="16" spans="1:6" ht="59.25" customHeight="1">
      <c r="A16" s="77"/>
      <c r="B16" s="75"/>
      <c r="C16" s="76"/>
    </row>
    <row r="17" spans="1:4" ht="36.75" customHeight="1">
      <c r="A17" s="77"/>
      <c r="B17" s="75"/>
      <c r="C17" s="76"/>
    </row>
    <row r="18" spans="1:4" ht="36.75" customHeight="1">
      <c r="A18" s="77"/>
      <c r="B18" s="75"/>
      <c r="C18" s="76"/>
    </row>
    <row r="19" spans="1:4" ht="38.25" customHeight="1" thickBot="1">
      <c r="A19" s="77"/>
      <c r="B19" s="75"/>
      <c r="C19" s="76"/>
    </row>
    <row r="20" spans="1:4" ht="24" customHeight="1" thickBot="1">
      <c r="A20" s="255" t="s">
        <v>71</v>
      </c>
      <c r="B20" s="256">
        <f>SUM(B10:B19)</f>
        <v>25456</v>
      </c>
      <c r="C20" s="256">
        <f>SUM(C10:C19)</f>
        <v>23233.41</v>
      </c>
      <c r="D20" s="558"/>
    </row>
    <row r="21" spans="1:4" ht="22.5" customHeight="1">
      <c r="A21" s="81"/>
      <c r="B21" s="82"/>
    </row>
    <row r="22" spans="1:4" ht="17.399999999999999">
      <c r="A22" s="83" t="s">
        <v>301</v>
      </c>
      <c r="B22" s="698" t="s">
        <v>306</v>
      </c>
      <c r="C22" s="699"/>
    </row>
    <row r="23" spans="1:4" ht="17.399999999999999">
      <c r="A23" s="84"/>
      <c r="B23" s="85"/>
      <c r="C23" s="86"/>
    </row>
    <row r="24" spans="1:4" ht="17.399999999999999">
      <c r="A24" s="252" t="s">
        <v>307</v>
      </c>
      <c r="B24" s="698"/>
      <c r="C24" s="699"/>
    </row>
    <row r="25" spans="1:4" ht="17.399999999999999">
      <c r="A25" s="83"/>
      <c r="B25" s="87"/>
      <c r="C25" s="83"/>
    </row>
    <row r="26" spans="1:4">
      <c r="A26" s="88"/>
      <c r="B26" s="26"/>
    </row>
    <row r="27" spans="1:4">
      <c r="A27" s="88"/>
      <c r="B27" s="26"/>
    </row>
  </sheetData>
  <mergeCells count="10">
    <mergeCell ref="B1:C1"/>
    <mergeCell ref="A3:C3"/>
    <mergeCell ref="A4:C4"/>
    <mergeCell ref="A5:C5"/>
    <mergeCell ref="D8:F8"/>
    <mergeCell ref="B22:C22"/>
    <mergeCell ref="B24:C24"/>
    <mergeCell ref="A8:A9"/>
    <mergeCell ref="B8:B9"/>
    <mergeCell ref="C8:C9"/>
  </mergeCells>
  <printOptions horizontalCentered="1"/>
  <pageMargins left="0.78740157480314965" right="0" top="0.39370078740157483" bottom="0.19685039370078741"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G32"/>
  <sheetViews>
    <sheetView topLeftCell="A10" zoomScale="75" zoomScaleNormal="75" workbookViewId="0">
      <selection activeCell="I39" sqref="I39"/>
    </sheetView>
  </sheetViews>
  <sheetFormatPr defaultColWidth="9.109375" defaultRowHeight="13.8"/>
  <cols>
    <col min="1" max="1" width="46" style="89" customWidth="1"/>
    <col min="2" max="2" width="16" style="89" customWidth="1"/>
    <col min="3" max="4" width="15.44140625" style="89" customWidth="1"/>
    <col min="5" max="5" width="15.109375" style="89" customWidth="1"/>
    <col min="6" max="6" width="15.6640625" style="89" customWidth="1"/>
    <col min="7" max="7" width="14.33203125" style="89" customWidth="1"/>
    <col min="8" max="16384" width="9.109375" style="89"/>
  </cols>
  <sheetData>
    <row r="1" spans="1:7" ht="38.25" customHeight="1">
      <c r="A1" s="584"/>
      <c r="B1" s="584"/>
      <c r="C1" s="584"/>
      <c r="D1" s="584"/>
      <c r="E1" s="584"/>
      <c r="F1" s="717" t="s">
        <v>92</v>
      </c>
      <c r="G1" s="717"/>
    </row>
    <row r="2" spans="1:7" ht="56.25" customHeight="1">
      <c r="A2" s="718" t="s">
        <v>160</v>
      </c>
      <c r="B2" s="719"/>
      <c r="C2" s="719"/>
      <c r="D2" s="719"/>
      <c r="E2" s="719"/>
      <c r="F2" s="719"/>
      <c r="G2" s="719"/>
    </row>
    <row r="3" spans="1:7" ht="15.6">
      <c r="A3" s="585"/>
      <c r="B3" s="586"/>
      <c r="C3" s="586"/>
      <c r="D3" s="584"/>
      <c r="E3" s="584"/>
      <c r="F3" s="584"/>
      <c r="G3" s="584"/>
    </row>
    <row r="4" spans="1:7" ht="15.6">
      <c r="A4" s="720" t="s">
        <v>370</v>
      </c>
      <c r="B4" s="721"/>
      <c r="C4" s="721"/>
      <c r="D4" s="721"/>
      <c r="E4" s="721"/>
      <c r="F4" s="721"/>
      <c r="G4" s="721"/>
    </row>
    <row r="5" spans="1:7" ht="14.4" thickBot="1">
      <c r="A5" s="584"/>
      <c r="B5" s="584"/>
      <c r="C5" s="584"/>
      <c r="D5" s="584"/>
      <c r="E5" s="584"/>
      <c r="F5" s="584"/>
      <c r="G5" s="587"/>
    </row>
    <row r="6" spans="1:7" ht="57.6" customHeight="1">
      <c r="A6" s="722"/>
      <c r="B6" s="725" t="s">
        <v>371</v>
      </c>
      <c r="C6" s="726"/>
      <c r="D6" s="729" t="s">
        <v>372</v>
      </c>
      <c r="E6" s="726"/>
      <c r="F6" s="729" t="s">
        <v>373</v>
      </c>
      <c r="G6" s="731"/>
    </row>
    <row r="7" spans="1:7" ht="88.2" customHeight="1" thickBot="1">
      <c r="A7" s="723"/>
      <c r="B7" s="727"/>
      <c r="C7" s="728"/>
      <c r="D7" s="730"/>
      <c r="E7" s="728"/>
      <c r="F7" s="730"/>
      <c r="G7" s="732"/>
    </row>
    <row r="8" spans="1:7" ht="12.75" customHeight="1">
      <c r="A8" s="723"/>
      <c r="B8" s="711" t="s">
        <v>374</v>
      </c>
      <c r="C8" s="711" t="s">
        <v>375</v>
      </c>
      <c r="D8" s="711" t="s">
        <v>374</v>
      </c>
      <c r="E8" s="711" t="s">
        <v>375</v>
      </c>
      <c r="F8" s="711" t="s">
        <v>374</v>
      </c>
      <c r="G8" s="711" t="s">
        <v>375</v>
      </c>
    </row>
    <row r="9" spans="1:7" ht="12.75" customHeight="1">
      <c r="A9" s="723"/>
      <c r="B9" s="712"/>
      <c r="C9" s="712"/>
      <c r="D9" s="712"/>
      <c r="E9" s="712"/>
      <c r="F9" s="712"/>
      <c r="G9" s="712"/>
    </row>
    <row r="10" spans="1:7" ht="12.75" customHeight="1">
      <c r="A10" s="723"/>
      <c r="B10" s="712"/>
      <c r="C10" s="712"/>
      <c r="D10" s="712"/>
      <c r="E10" s="712"/>
      <c r="F10" s="712"/>
      <c r="G10" s="712"/>
    </row>
    <row r="11" spans="1:7" ht="26.25" customHeight="1" thickBot="1">
      <c r="A11" s="724"/>
      <c r="B11" s="713"/>
      <c r="C11" s="713"/>
      <c r="D11" s="713"/>
      <c r="E11" s="713"/>
      <c r="F11" s="713"/>
      <c r="G11" s="713"/>
    </row>
    <row r="12" spans="1:7" ht="15.6">
      <c r="A12" s="588"/>
      <c r="B12" s="589"/>
      <c r="C12" s="714">
        <v>1087</v>
      </c>
      <c r="D12" s="590"/>
      <c r="E12" s="591"/>
      <c r="F12" s="590"/>
      <c r="G12" s="592"/>
    </row>
    <row r="13" spans="1:7" ht="15.6">
      <c r="A13" s="593" t="s">
        <v>376</v>
      </c>
      <c r="B13" s="594">
        <v>1150</v>
      </c>
      <c r="C13" s="715"/>
      <c r="D13" s="590">
        <v>60</v>
      </c>
      <c r="E13" s="591">
        <v>54</v>
      </c>
      <c r="F13" s="590"/>
      <c r="G13" s="592"/>
    </row>
    <row r="14" spans="1:7" ht="15.6">
      <c r="A14" s="595"/>
      <c r="B14" s="596"/>
      <c r="C14" s="716"/>
      <c r="D14" s="597"/>
      <c r="E14" s="598"/>
      <c r="F14" s="597"/>
      <c r="G14" s="599"/>
    </row>
    <row r="15" spans="1:7" ht="15.6">
      <c r="A15" s="600"/>
      <c r="B15" s="601"/>
      <c r="C15" s="602"/>
      <c r="D15" s="603"/>
      <c r="E15" s="604"/>
      <c r="F15" s="603"/>
      <c r="G15" s="605"/>
    </row>
    <row r="16" spans="1:7" ht="15.6">
      <c r="A16" s="593" t="s">
        <v>377</v>
      </c>
      <c r="B16" s="606"/>
      <c r="C16" s="589"/>
      <c r="D16" s="590"/>
      <c r="E16" s="591"/>
      <c r="F16" s="590"/>
      <c r="G16" s="592"/>
    </row>
    <row r="17" spans="1:7" ht="15.6">
      <c r="A17" s="593" t="s">
        <v>378</v>
      </c>
      <c r="B17" s="607">
        <f>SUM(B20/B13)</f>
        <v>239.62869565217392</v>
      </c>
      <c r="C17" s="607">
        <f>SUM(C20/C12)</f>
        <v>245.6632474701012</v>
      </c>
      <c r="D17" s="607">
        <f>SUM(D20/D13)</f>
        <v>852.31666666666672</v>
      </c>
      <c r="E17" s="607">
        <f>SUM(E20/E13)</f>
        <v>619.68499999999995</v>
      </c>
      <c r="F17" s="590"/>
      <c r="G17" s="592"/>
    </row>
    <row r="18" spans="1:7" ht="15.6">
      <c r="A18" s="595"/>
      <c r="B18" s="596"/>
      <c r="C18" s="608"/>
      <c r="D18" s="597"/>
      <c r="E18" s="598"/>
      <c r="F18" s="597"/>
      <c r="G18" s="599"/>
    </row>
    <row r="19" spans="1:7" ht="15.6">
      <c r="A19" s="600"/>
      <c r="B19" s="609"/>
      <c r="C19" s="609"/>
      <c r="D19" s="610"/>
      <c r="E19" s="611"/>
      <c r="F19" s="603"/>
      <c r="G19" s="605"/>
    </row>
    <row r="20" spans="1:7" ht="15.6">
      <c r="A20" s="593" t="s">
        <v>379</v>
      </c>
      <c r="B20" s="607">
        <f>SUM(B22:B25)</f>
        <v>275573</v>
      </c>
      <c r="C20" s="607">
        <f>SUM(C22:C25)</f>
        <v>267035.95</v>
      </c>
      <c r="D20" s="612">
        <v>51139</v>
      </c>
      <c r="E20" s="613">
        <v>33462.99</v>
      </c>
      <c r="F20" s="590"/>
      <c r="G20" s="592"/>
    </row>
    <row r="21" spans="1:7" ht="15.6">
      <c r="A21" s="614" t="s">
        <v>14</v>
      </c>
      <c r="B21" s="615"/>
      <c r="C21" s="615"/>
      <c r="D21" s="616"/>
      <c r="E21" s="617"/>
      <c r="F21" s="597"/>
      <c r="G21" s="599"/>
    </row>
    <row r="22" spans="1:7" ht="15.6">
      <c r="A22" s="618" t="s">
        <v>216</v>
      </c>
      <c r="B22" s="619">
        <v>30000</v>
      </c>
      <c r="C22" s="619">
        <v>28100.13</v>
      </c>
      <c r="D22" s="620" t="s">
        <v>358</v>
      </c>
      <c r="E22" s="621" t="s">
        <v>358</v>
      </c>
      <c r="F22" s="622" t="s">
        <v>358</v>
      </c>
      <c r="G22" s="623" t="s">
        <v>358</v>
      </c>
    </row>
    <row r="23" spans="1:7" ht="15.6">
      <c r="A23" s="618" t="s">
        <v>158</v>
      </c>
      <c r="B23" s="619">
        <v>151000</v>
      </c>
      <c r="C23" s="619">
        <v>150204.53</v>
      </c>
      <c r="D23" s="620" t="s">
        <v>358</v>
      </c>
      <c r="E23" s="621" t="s">
        <v>358</v>
      </c>
      <c r="F23" s="622" t="s">
        <v>358</v>
      </c>
      <c r="G23" s="623" t="s">
        <v>358</v>
      </c>
    </row>
    <row r="24" spans="1:7" ht="31.2">
      <c r="A24" s="624" t="s">
        <v>380</v>
      </c>
      <c r="B24" s="619"/>
      <c r="C24" s="619"/>
      <c r="D24" s="620" t="s">
        <v>358</v>
      </c>
      <c r="E24" s="625" t="s">
        <v>358</v>
      </c>
      <c r="F24" s="622" t="s">
        <v>358</v>
      </c>
      <c r="G24" s="626" t="s">
        <v>358</v>
      </c>
    </row>
    <row r="25" spans="1:7" ht="31.8" thickBot="1">
      <c r="A25" s="627" t="s">
        <v>159</v>
      </c>
      <c r="B25" s="628">
        <v>94573</v>
      </c>
      <c r="C25" s="628">
        <v>88731.29</v>
      </c>
      <c r="D25" s="629" t="s">
        <v>358</v>
      </c>
      <c r="E25" s="630" t="s">
        <v>358</v>
      </c>
      <c r="F25" s="631" t="s">
        <v>358</v>
      </c>
      <c r="G25" s="632" t="s">
        <v>358</v>
      </c>
    </row>
    <row r="26" spans="1:7" ht="14.4">
      <c r="A26" s="633"/>
      <c r="B26" s="584"/>
      <c r="C26" s="584"/>
      <c r="D26" s="584"/>
      <c r="E26" s="584"/>
      <c r="F26" s="584"/>
      <c r="G26" s="584"/>
    </row>
    <row r="27" spans="1:7" ht="24.6">
      <c r="A27" s="634" t="s">
        <v>381</v>
      </c>
      <c r="B27" s="584"/>
      <c r="C27" s="584"/>
      <c r="D27" s="584"/>
      <c r="E27" s="584"/>
      <c r="F27" s="584"/>
      <c r="G27" s="584"/>
    </row>
    <row r="28" spans="1:7" ht="14.4">
      <c r="A28" s="635"/>
      <c r="B28" s="584"/>
      <c r="C28" s="584"/>
      <c r="D28" s="584"/>
      <c r="E28" s="584"/>
      <c r="F28" s="584"/>
      <c r="G28" s="584"/>
    </row>
    <row r="29" spans="1:7" ht="15.6">
      <c r="A29" s="636" t="s">
        <v>301</v>
      </c>
      <c r="B29" s="637"/>
      <c r="C29" s="637" t="s">
        <v>303</v>
      </c>
      <c r="D29" s="584"/>
      <c r="E29" s="584"/>
      <c r="F29" s="584"/>
      <c r="G29" s="584"/>
    </row>
    <row r="30" spans="1:7">
      <c r="A30" s="321"/>
      <c r="B30" s="584"/>
      <c r="C30" s="584"/>
      <c r="D30" s="584"/>
      <c r="E30" s="584"/>
      <c r="F30" s="584"/>
      <c r="G30" s="584"/>
    </row>
    <row r="31" spans="1:7">
      <c r="A31" s="553" t="s">
        <v>323</v>
      </c>
      <c r="B31" s="584"/>
      <c r="C31" s="584"/>
      <c r="D31" s="584"/>
      <c r="E31" s="584"/>
      <c r="F31" s="584"/>
      <c r="G31" s="584"/>
    </row>
    <row r="32" spans="1:7" ht="15.6">
      <c r="A32" s="577"/>
      <c r="B32" s="576"/>
      <c r="C32" s="638"/>
      <c r="D32" s="576"/>
      <c r="E32" s="576"/>
      <c r="F32" s="576"/>
      <c r="G32" s="576"/>
    </row>
  </sheetData>
  <mergeCells count="14">
    <mergeCell ref="F8:F11"/>
    <mergeCell ref="G8:G11"/>
    <mergeCell ref="C12:C14"/>
    <mergeCell ref="F1:G1"/>
    <mergeCell ref="A2:G2"/>
    <mergeCell ref="A4:G4"/>
    <mergeCell ref="A6:A11"/>
    <mergeCell ref="B6:C7"/>
    <mergeCell ref="D6:E7"/>
    <mergeCell ref="F6:G7"/>
    <mergeCell ref="B8:B11"/>
    <mergeCell ref="C8:C11"/>
    <mergeCell ref="D8:D11"/>
    <mergeCell ref="E8:E11"/>
  </mergeCells>
  <printOptions horizontalCentered="1" verticalCentered="1"/>
  <pageMargins left="0" right="0" top="0" bottom="0.78740157480314965" header="0.51181102362204722" footer="0.51181102362204722"/>
  <pageSetup paperSize="9"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195"/>
  <sheetViews>
    <sheetView view="pageBreakPreview" zoomScale="60" zoomScaleNormal="100" workbookViewId="0">
      <pane xSplit="2" ySplit="1" topLeftCell="C47" activePane="bottomRight" state="frozen"/>
      <selection pane="topRight" activeCell="C1" sqref="C1"/>
      <selection pane="bottomLeft" activeCell="A8" sqref="A8"/>
      <selection pane="bottomRight" activeCell="D78" sqref="D78"/>
    </sheetView>
  </sheetViews>
  <sheetFormatPr defaultColWidth="9.109375" defaultRowHeight="15.6"/>
  <cols>
    <col min="1" max="1" width="5.109375" style="95" customWidth="1"/>
    <col min="2" max="2" width="70.44140625" style="94" customWidth="1"/>
    <col min="3" max="3" width="18" style="94" customWidth="1"/>
    <col min="4" max="4" width="21" style="94" customWidth="1"/>
    <col min="5" max="6" width="21.109375" style="94" customWidth="1"/>
    <col min="7" max="16384" width="9.109375" style="94"/>
  </cols>
  <sheetData>
    <row r="1" spans="1:6" ht="27.75" customHeight="1">
      <c r="A1" s="257"/>
      <c r="B1" s="258"/>
      <c r="C1" s="583"/>
      <c r="D1" s="583"/>
      <c r="E1" s="733" t="s">
        <v>93</v>
      </c>
      <c r="F1" s="733"/>
    </row>
    <row r="2" spans="1:6" ht="18">
      <c r="A2" s="259" t="s">
        <v>0</v>
      </c>
      <c r="B2" s="258"/>
      <c r="C2" s="258"/>
      <c r="D2" s="258"/>
      <c r="E2" s="258"/>
      <c r="F2" s="258"/>
    </row>
    <row r="3" spans="1:6" ht="16.8" customHeight="1">
      <c r="A3" s="735" t="s">
        <v>1</v>
      </c>
      <c r="B3" s="735"/>
      <c r="C3" s="735"/>
      <c r="D3" s="735"/>
      <c r="E3" s="735"/>
      <c r="F3" s="735"/>
    </row>
    <row r="4" spans="1:6" ht="16.8" customHeight="1">
      <c r="A4" s="735" t="s">
        <v>382</v>
      </c>
      <c r="B4" s="735"/>
      <c r="C4" s="735"/>
      <c r="D4" s="735"/>
      <c r="E4" s="735"/>
      <c r="F4" s="735"/>
    </row>
    <row r="5" spans="1:6" ht="16.2" thickBot="1">
      <c r="A5" s="260"/>
      <c r="B5" s="261"/>
      <c r="C5" s="262"/>
      <c r="D5" s="262"/>
      <c r="E5" s="262"/>
      <c r="F5" s="263" t="s">
        <v>232</v>
      </c>
    </row>
    <row r="6" spans="1:6" ht="18.75" customHeight="1">
      <c r="A6" s="736" t="s">
        <v>313</v>
      </c>
      <c r="B6" s="738" t="s">
        <v>2</v>
      </c>
      <c r="C6" s="264" t="s">
        <v>3</v>
      </c>
      <c r="D6" s="264"/>
      <c r="E6" s="264"/>
      <c r="F6" s="265"/>
    </row>
    <row r="7" spans="1:6" ht="27" thickBot="1">
      <c r="A7" s="737"/>
      <c r="B7" s="739"/>
      <c r="C7" s="266" t="s">
        <v>163</v>
      </c>
      <c r="D7" s="266" t="s">
        <v>258</v>
      </c>
      <c r="E7" s="266" t="s">
        <v>261</v>
      </c>
      <c r="F7" s="267" t="s">
        <v>4</v>
      </c>
    </row>
    <row r="8" spans="1:6" ht="27.6">
      <c r="A8" s="268">
        <v>1</v>
      </c>
      <c r="B8" s="269" t="s">
        <v>5</v>
      </c>
      <c r="C8" s="270"/>
      <c r="D8" s="639">
        <f>SUM(D10:D30)</f>
        <v>12299</v>
      </c>
      <c r="E8" s="640">
        <f t="shared" ref="E8:F8" si="0">SUM(E10:E30)</f>
        <v>257346.7</v>
      </c>
      <c r="F8" s="641">
        <f t="shared" si="0"/>
        <v>256958.19</v>
      </c>
    </row>
    <row r="9" spans="1:6" ht="27.6">
      <c r="A9" s="271"/>
      <c r="B9" s="227" t="s">
        <v>164</v>
      </c>
      <c r="C9" s="272"/>
      <c r="D9" s="642"/>
      <c r="E9" s="551"/>
      <c r="F9" s="552"/>
    </row>
    <row r="10" spans="1:6" ht="27.6">
      <c r="A10" s="271"/>
      <c r="B10" s="227" t="s">
        <v>271</v>
      </c>
      <c r="C10" s="273">
        <v>1</v>
      </c>
      <c r="D10" s="642"/>
      <c r="E10" s="277"/>
      <c r="F10" s="643"/>
    </row>
    <row r="11" spans="1:6">
      <c r="A11" s="271"/>
      <c r="B11" s="227" t="s">
        <v>272</v>
      </c>
      <c r="C11" s="274">
        <v>1</v>
      </c>
      <c r="D11" s="642">
        <v>31</v>
      </c>
      <c r="E11" s="551">
        <v>3050</v>
      </c>
      <c r="F11" s="552">
        <v>3050</v>
      </c>
    </row>
    <row r="12" spans="1:6">
      <c r="A12" s="271"/>
      <c r="B12" s="227" t="s">
        <v>273</v>
      </c>
      <c r="C12" s="275">
        <v>1</v>
      </c>
      <c r="D12" s="642"/>
      <c r="E12" s="551"/>
      <c r="F12" s="552"/>
    </row>
    <row r="13" spans="1:6" ht="41.4">
      <c r="A13" s="271"/>
      <c r="B13" s="227" t="s">
        <v>274</v>
      </c>
      <c r="C13" s="275">
        <v>1</v>
      </c>
      <c r="D13" s="642"/>
      <c r="E13" s="551"/>
      <c r="F13" s="552"/>
    </row>
    <row r="14" spans="1:6" ht="41.4">
      <c r="A14" s="271"/>
      <c r="B14" s="227" t="s">
        <v>314</v>
      </c>
      <c r="C14" s="275">
        <v>1</v>
      </c>
      <c r="D14" s="642"/>
      <c r="E14" s="551"/>
      <c r="F14" s="552"/>
    </row>
    <row r="15" spans="1:6" ht="69">
      <c r="A15" s="271"/>
      <c r="B15" s="227" t="s">
        <v>275</v>
      </c>
      <c r="C15" s="275">
        <v>1</v>
      </c>
      <c r="D15" s="642"/>
      <c r="E15" s="551"/>
      <c r="F15" s="552"/>
    </row>
    <row r="16" spans="1:6" ht="27.6">
      <c r="A16" s="271"/>
      <c r="B16" s="227" t="s">
        <v>276</v>
      </c>
      <c r="C16" s="275">
        <v>1</v>
      </c>
      <c r="D16" s="642"/>
      <c r="E16" s="551"/>
      <c r="F16" s="552"/>
    </row>
    <row r="17" spans="1:6" ht="55.2">
      <c r="A17" s="271"/>
      <c r="B17" s="227" t="s">
        <v>277</v>
      </c>
      <c r="C17" s="275">
        <v>1</v>
      </c>
      <c r="D17" s="642"/>
      <c r="E17" s="551"/>
      <c r="F17" s="552"/>
    </row>
    <row r="18" spans="1:6" ht="138">
      <c r="A18" s="271"/>
      <c r="B18" s="227" t="s">
        <v>315</v>
      </c>
      <c r="C18" s="275">
        <v>1</v>
      </c>
      <c r="D18" s="642"/>
      <c r="E18" s="551"/>
      <c r="F18" s="552"/>
    </row>
    <row r="19" spans="1:6" ht="55.2">
      <c r="A19" s="271"/>
      <c r="B19" s="227" t="s">
        <v>278</v>
      </c>
      <c r="C19" s="275">
        <v>1</v>
      </c>
      <c r="D19" s="642"/>
      <c r="E19" s="551"/>
      <c r="F19" s="552"/>
    </row>
    <row r="20" spans="1:6" ht="55.2">
      <c r="A20" s="271"/>
      <c r="B20" s="227" t="s">
        <v>279</v>
      </c>
      <c r="C20" s="275">
        <v>1</v>
      </c>
      <c r="D20" s="642"/>
      <c r="E20" s="551"/>
      <c r="F20" s="552"/>
    </row>
    <row r="21" spans="1:6" ht="124.2">
      <c r="A21" s="271"/>
      <c r="B21" s="227" t="s">
        <v>316</v>
      </c>
      <c r="C21" s="275">
        <v>1</v>
      </c>
      <c r="D21" s="642"/>
      <c r="E21" s="551"/>
      <c r="F21" s="552"/>
    </row>
    <row r="22" spans="1:6" ht="41.4">
      <c r="A22" s="271"/>
      <c r="B22" s="227" t="s">
        <v>317</v>
      </c>
      <c r="C22" s="275">
        <v>1</v>
      </c>
      <c r="D22" s="642"/>
      <c r="E22" s="551"/>
      <c r="F22" s="552"/>
    </row>
    <row r="23" spans="1:6" ht="27.6">
      <c r="A23" s="271"/>
      <c r="B23" s="227" t="s">
        <v>281</v>
      </c>
      <c r="C23" s="275">
        <v>1</v>
      </c>
      <c r="D23" s="642"/>
      <c r="E23" s="551"/>
      <c r="F23" s="552"/>
    </row>
    <row r="24" spans="1:6">
      <c r="A24" s="271"/>
      <c r="B24" s="227" t="s">
        <v>318</v>
      </c>
      <c r="C24" s="275">
        <v>1</v>
      </c>
      <c r="D24" s="642">
        <v>1762</v>
      </c>
      <c r="E24" s="551">
        <v>89000</v>
      </c>
      <c r="F24" s="552">
        <v>88886.07</v>
      </c>
    </row>
    <row r="25" spans="1:6" ht="41.4">
      <c r="A25" s="271"/>
      <c r="B25" s="227" t="s">
        <v>282</v>
      </c>
      <c r="C25" s="275">
        <v>1</v>
      </c>
      <c r="D25" s="642"/>
      <c r="E25" s="551"/>
      <c r="F25" s="552"/>
    </row>
    <row r="26" spans="1:6" ht="41.4">
      <c r="A26" s="271"/>
      <c r="B26" s="227" t="s">
        <v>283</v>
      </c>
      <c r="C26" s="275">
        <v>1</v>
      </c>
      <c r="D26" s="642">
        <v>1360</v>
      </c>
      <c r="E26" s="551">
        <v>59286.7</v>
      </c>
      <c r="F26" s="552">
        <v>59150.29</v>
      </c>
    </row>
    <row r="27" spans="1:6">
      <c r="A27" s="271"/>
      <c r="B27" s="227" t="s">
        <v>284</v>
      </c>
      <c r="C27" s="275">
        <v>1</v>
      </c>
      <c r="D27" s="642">
        <v>675</v>
      </c>
      <c r="E27" s="551">
        <v>12000</v>
      </c>
      <c r="F27" s="552">
        <v>11945</v>
      </c>
    </row>
    <row r="28" spans="1:6" ht="82.8">
      <c r="A28" s="271"/>
      <c r="B28" s="227" t="s">
        <v>285</v>
      </c>
      <c r="C28" s="275">
        <v>1</v>
      </c>
      <c r="D28" s="642"/>
      <c r="E28" s="551"/>
      <c r="F28" s="552"/>
    </row>
    <row r="29" spans="1:6" ht="96.6">
      <c r="A29" s="271"/>
      <c r="B29" s="227" t="s">
        <v>286</v>
      </c>
      <c r="C29" s="276">
        <v>0.9</v>
      </c>
      <c r="D29" s="642">
        <v>8453</v>
      </c>
      <c r="E29" s="551">
        <v>87110</v>
      </c>
      <c r="F29" s="552">
        <v>87108.83</v>
      </c>
    </row>
    <row r="30" spans="1:6" ht="83.4" thickBot="1">
      <c r="A30" s="278"/>
      <c r="B30" s="279" t="s">
        <v>287</v>
      </c>
      <c r="C30" s="280">
        <v>0.5</v>
      </c>
      <c r="D30" s="644">
        <v>18</v>
      </c>
      <c r="E30" s="645">
        <v>6900</v>
      </c>
      <c r="F30" s="646">
        <v>6818</v>
      </c>
    </row>
    <row r="31" spans="1:6">
      <c r="A31" s="268">
        <v>2</v>
      </c>
      <c r="B31" s="269" t="s">
        <v>31</v>
      </c>
      <c r="C31" s="281"/>
      <c r="D31" s="639">
        <f>SUM(D32:D46)</f>
        <v>19</v>
      </c>
      <c r="E31" s="640">
        <v>2409.3000000000002</v>
      </c>
      <c r="F31" s="640">
        <f t="shared" ref="F31" si="1">SUM(F32:F46)</f>
        <v>1638.93</v>
      </c>
    </row>
    <row r="32" spans="1:6" ht="27.6">
      <c r="A32" s="271"/>
      <c r="B32" s="227" t="s">
        <v>164</v>
      </c>
      <c r="C32" s="275">
        <v>1</v>
      </c>
      <c r="D32" s="642"/>
      <c r="E32" s="551"/>
      <c r="F32" s="552"/>
    </row>
    <row r="33" spans="1:6">
      <c r="A33" s="271"/>
      <c r="B33" s="227" t="s">
        <v>288</v>
      </c>
      <c r="C33" s="275">
        <v>1</v>
      </c>
      <c r="D33" s="642"/>
      <c r="E33" s="551"/>
      <c r="F33" s="552"/>
    </row>
    <row r="34" spans="1:6">
      <c r="A34" s="271"/>
      <c r="B34" s="227" t="s">
        <v>272</v>
      </c>
      <c r="C34" s="275">
        <v>1</v>
      </c>
      <c r="D34" s="642">
        <v>1</v>
      </c>
      <c r="E34" s="551">
        <v>109.3</v>
      </c>
      <c r="F34" s="552">
        <v>109.3</v>
      </c>
    </row>
    <row r="35" spans="1:6">
      <c r="A35" s="271"/>
      <c r="B35" s="227" t="s">
        <v>273</v>
      </c>
      <c r="C35" s="275">
        <v>1</v>
      </c>
      <c r="D35" s="642"/>
      <c r="E35" s="551"/>
      <c r="F35" s="552"/>
    </row>
    <row r="36" spans="1:6" ht="41.4">
      <c r="A36" s="271"/>
      <c r="B36" s="227" t="s">
        <v>314</v>
      </c>
      <c r="C36" s="275">
        <v>1</v>
      </c>
      <c r="D36" s="642"/>
      <c r="E36" s="551"/>
      <c r="F36" s="552"/>
    </row>
    <row r="37" spans="1:6" ht="69">
      <c r="A37" s="271"/>
      <c r="B37" s="227" t="s">
        <v>275</v>
      </c>
      <c r="C37" s="275">
        <v>1</v>
      </c>
      <c r="D37" s="642"/>
      <c r="E37" s="551"/>
      <c r="F37" s="552"/>
    </row>
    <row r="38" spans="1:6" ht="27.6">
      <c r="A38" s="271"/>
      <c r="B38" s="227" t="s">
        <v>276</v>
      </c>
      <c r="C38" s="275">
        <v>1</v>
      </c>
      <c r="D38" s="642"/>
      <c r="E38" s="551"/>
      <c r="F38" s="552"/>
    </row>
    <row r="39" spans="1:6" ht="55.2">
      <c r="A39" s="271"/>
      <c r="B39" s="227" t="s">
        <v>277</v>
      </c>
      <c r="C39" s="275">
        <v>1</v>
      </c>
      <c r="D39" s="642"/>
      <c r="E39" s="551"/>
      <c r="F39" s="552"/>
    </row>
    <row r="40" spans="1:6" ht="138">
      <c r="A40" s="271"/>
      <c r="B40" s="227" t="s">
        <v>315</v>
      </c>
      <c r="C40" s="273">
        <v>1</v>
      </c>
      <c r="D40" s="642"/>
      <c r="E40" s="551"/>
      <c r="F40" s="552"/>
    </row>
    <row r="41" spans="1:6" ht="55.2">
      <c r="A41" s="271"/>
      <c r="B41" s="227" t="s">
        <v>278</v>
      </c>
      <c r="C41" s="273">
        <v>1</v>
      </c>
      <c r="D41" s="642"/>
      <c r="E41" s="551"/>
      <c r="F41" s="552"/>
    </row>
    <row r="42" spans="1:6" ht="55.2">
      <c r="A42" s="271"/>
      <c r="B42" s="227" t="s">
        <v>279</v>
      </c>
      <c r="C42" s="273">
        <v>1</v>
      </c>
      <c r="D42" s="642"/>
      <c r="E42" s="551"/>
      <c r="F42" s="552"/>
    </row>
    <row r="43" spans="1:6" ht="138">
      <c r="A43" s="271"/>
      <c r="B43" s="227" t="s">
        <v>280</v>
      </c>
      <c r="C43" s="273">
        <v>1</v>
      </c>
      <c r="D43" s="642"/>
      <c r="E43" s="551"/>
      <c r="F43" s="552"/>
    </row>
    <row r="44" spans="1:6" ht="41.4">
      <c r="A44" s="271"/>
      <c r="B44" s="227" t="s">
        <v>319</v>
      </c>
      <c r="C44" s="273">
        <v>1</v>
      </c>
      <c r="D44" s="642"/>
      <c r="E44" s="551"/>
      <c r="F44" s="552"/>
    </row>
    <row r="45" spans="1:6" ht="41.4">
      <c r="A45" s="271"/>
      <c r="B45" s="227" t="s">
        <v>320</v>
      </c>
      <c r="C45" s="275">
        <v>1</v>
      </c>
      <c r="D45" s="642">
        <v>18</v>
      </c>
      <c r="E45" s="551">
        <v>2300</v>
      </c>
      <c r="F45" s="552">
        <v>1529.63</v>
      </c>
    </row>
    <row r="46" spans="1:6" ht="16.2" thickBot="1">
      <c r="A46" s="278"/>
      <c r="B46" s="279" t="s">
        <v>289</v>
      </c>
      <c r="C46" s="282">
        <v>1</v>
      </c>
      <c r="D46" s="644"/>
      <c r="E46" s="645"/>
      <c r="F46" s="646"/>
    </row>
    <row r="47" spans="1:6">
      <c r="A47" s="283">
        <v>3</v>
      </c>
      <c r="B47" s="284" t="s">
        <v>290</v>
      </c>
      <c r="C47" s="285"/>
      <c r="D47" s="647">
        <f>SUM(D48:D53)</f>
        <v>3</v>
      </c>
      <c r="E47" s="648">
        <f t="shared" ref="E47:F47" si="2">SUM(E48:E53)</f>
        <v>585</v>
      </c>
      <c r="F47" s="648">
        <f t="shared" si="2"/>
        <v>263</v>
      </c>
    </row>
    <row r="48" spans="1:6">
      <c r="A48" s="271"/>
      <c r="B48" s="228" t="s">
        <v>219</v>
      </c>
      <c r="C48" s="286"/>
      <c r="D48" s="642"/>
      <c r="E48" s="551"/>
      <c r="F48" s="552"/>
    </row>
    <row r="49" spans="1:6" ht="27.6">
      <c r="A49" s="271"/>
      <c r="B49" s="228" t="s">
        <v>220</v>
      </c>
      <c r="C49" s="286"/>
      <c r="D49" s="642"/>
      <c r="E49" s="551"/>
      <c r="F49" s="552"/>
    </row>
    <row r="50" spans="1:6" ht="27.6" customHeight="1">
      <c r="A50" s="271"/>
      <c r="B50" s="229" t="s">
        <v>221</v>
      </c>
      <c r="C50" s="287"/>
      <c r="D50" s="642">
        <v>2</v>
      </c>
      <c r="E50" s="551">
        <v>485</v>
      </c>
      <c r="F50" s="552">
        <v>263</v>
      </c>
    </row>
    <row r="51" spans="1:6" ht="41.4" customHeight="1">
      <c r="A51" s="271"/>
      <c r="B51" s="229" t="s">
        <v>235</v>
      </c>
      <c r="C51" s="286"/>
      <c r="D51" s="642"/>
      <c r="E51" s="551"/>
      <c r="F51" s="552"/>
    </row>
    <row r="52" spans="1:6" ht="41.4">
      <c r="A52" s="271"/>
      <c r="B52" s="288" t="s">
        <v>321</v>
      </c>
      <c r="C52" s="272"/>
      <c r="D52" s="642">
        <v>1</v>
      </c>
      <c r="E52" s="551">
        <v>100</v>
      </c>
      <c r="F52" s="552"/>
    </row>
    <row r="53" spans="1:6" ht="28.2" thickBot="1">
      <c r="A53" s="289"/>
      <c r="B53" s="290" t="s">
        <v>322</v>
      </c>
      <c r="C53" s="291"/>
      <c r="D53" s="649"/>
      <c r="E53" s="650"/>
      <c r="F53" s="651"/>
    </row>
    <row r="54" spans="1:6" ht="16.2" thickBot="1">
      <c r="A54" s="292"/>
      <c r="B54" s="293" t="s">
        <v>222</v>
      </c>
      <c r="C54" s="294"/>
      <c r="D54" s="652">
        <f>D8+D31+D47</f>
        <v>12321</v>
      </c>
      <c r="E54" s="653">
        <f t="shared" ref="E54:F54" si="3">E8+E31+E47</f>
        <v>260341</v>
      </c>
      <c r="F54" s="654">
        <f t="shared" si="3"/>
        <v>258860.12</v>
      </c>
    </row>
    <row r="55" spans="1:6">
      <c r="A55" s="295"/>
      <c r="B55" s="296"/>
      <c r="C55" s="296"/>
      <c r="D55" s="296"/>
      <c r="E55" s="296"/>
      <c r="F55" s="296"/>
    </row>
    <row r="56" spans="1:6">
      <c r="A56" s="295"/>
      <c r="B56" s="734" t="s">
        <v>301</v>
      </c>
      <c r="C56" s="734"/>
      <c r="D56" s="297"/>
      <c r="E56" s="298" t="s">
        <v>306</v>
      </c>
      <c r="F56" s="296"/>
    </row>
    <row r="57" spans="1:6">
      <c r="A57" s="295"/>
      <c r="B57" s="299"/>
      <c r="C57" s="298"/>
      <c r="D57" s="297"/>
      <c r="E57" s="297"/>
      <c r="F57" s="296"/>
    </row>
    <row r="58" spans="1:6">
      <c r="A58" s="295"/>
      <c r="B58" s="734"/>
      <c r="C58" s="734"/>
      <c r="D58" s="297"/>
      <c r="E58" s="297"/>
      <c r="F58" s="296"/>
    </row>
    <row r="59" spans="1:6">
      <c r="A59"/>
      <c r="B59" s="300"/>
      <c r="C59"/>
      <c r="D59"/>
      <c r="E59"/>
      <c r="F59"/>
    </row>
    <row r="60" spans="1:6">
      <c r="A60"/>
      <c r="B60" s="300" t="s">
        <v>323</v>
      </c>
      <c r="C60"/>
      <c r="D60"/>
      <c r="E60"/>
      <c r="F60"/>
    </row>
    <row r="61" spans="1:6">
      <c r="A61"/>
      <c r="B61"/>
      <c r="C61"/>
      <c r="D61"/>
      <c r="E61"/>
      <c r="F61"/>
    </row>
    <row r="62" spans="1:6">
      <c r="A62"/>
      <c r="B62"/>
      <c r="C62"/>
      <c r="D62"/>
      <c r="E62"/>
      <c r="F62"/>
    </row>
    <row r="63" spans="1:6">
      <c r="A63"/>
      <c r="B63"/>
      <c r="C63"/>
      <c r="D63"/>
      <c r="E63"/>
      <c r="F63"/>
    </row>
    <row r="64" spans="1:6">
      <c r="A64"/>
      <c r="B64"/>
      <c r="C64"/>
      <c r="D64"/>
      <c r="E64"/>
      <c r="F64"/>
    </row>
    <row r="65" spans="1:6">
      <c r="A65"/>
      <c r="B65"/>
      <c r="C65"/>
      <c r="D65"/>
      <c r="E65"/>
      <c r="F65"/>
    </row>
    <row r="66" spans="1:6">
      <c r="A66"/>
      <c r="B66"/>
      <c r="C66"/>
      <c r="D66"/>
      <c r="E66"/>
      <c r="F66"/>
    </row>
    <row r="67" spans="1:6">
      <c r="A67"/>
      <c r="B67"/>
      <c r="C67"/>
      <c r="D67"/>
      <c r="E67"/>
      <c r="F67"/>
    </row>
    <row r="68" spans="1:6">
      <c r="A68"/>
      <c r="B68"/>
      <c r="C68"/>
      <c r="D68"/>
      <c r="E68"/>
      <c r="F68"/>
    </row>
    <row r="69" spans="1:6">
      <c r="A69"/>
      <c r="B69"/>
      <c r="C69"/>
      <c r="D69"/>
      <c r="E69"/>
      <c r="F69"/>
    </row>
    <row r="70" spans="1:6">
      <c r="A70"/>
      <c r="B70"/>
      <c r="C70"/>
      <c r="D70"/>
      <c r="E70"/>
      <c r="F70"/>
    </row>
    <row r="71" spans="1:6">
      <c r="A71"/>
      <c r="B71"/>
      <c r="C71"/>
      <c r="D71"/>
      <c r="E71"/>
      <c r="F71"/>
    </row>
    <row r="72" spans="1:6">
      <c r="A72"/>
      <c r="B72"/>
      <c r="C72"/>
      <c r="D72"/>
      <c r="E72"/>
      <c r="F72"/>
    </row>
    <row r="73" spans="1:6">
      <c r="A73"/>
      <c r="B73"/>
      <c r="C73"/>
      <c r="D73"/>
      <c r="E73"/>
      <c r="F73"/>
    </row>
    <row r="74" spans="1:6">
      <c r="A74"/>
      <c r="B74"/>
      <c r="C74"/>
      <c r="D74"/>
      <c r="E74"/>
      <c r="F74"/>
    </row>
    <row r="75" spans="1:6">
      <c r="A75"/>
      <c r="B75"/>
      <c r="C75"/>
      <c r="D75"/>
      <c r="E75"/>
      <c r="F75"/>
    </row>
    <row r="76" spans="1:6">
      <c r="A76"/>
      <c r="B76"/>
      <c r="C76"/>
      <c r="D76"/>
      <c r="E76"/>
      <c r="F76"/>
    </row>
    <row r="77" spans="1:6">
      <c r="A77"/>
      <c r="B77"/>
      <c r="C77"/>
      <c r="D77"/>
      <c r="E77"/>
      <c r="F77"/>
    </row>
    <row r="78" spans="1:6">
      <c r="A78"/>
      <c r="B78"/>
      <c r="C78"/>
      <c r="D78"/>
      <c r="E78"/>
      <c r="F78"/>
    </row>
    <row r="79" spans="1:6">
      <c r="A79"/>
      <c r="B79"/>
      <c r="C79"/>
      <c r="D79"/>
      <c r="E79"/>
      <c r="F79"/>
    </row>
    <row r="80" spans="1:6">
      <c r="A80"/>
      <c r="B80"/>
      <c r="C80"/>
      <c r="D80"/>
      <c r="E80"/>
      <c r="F80"/>
    </row>
    <row r="81" spans="1:6">
      <c r="A81"/>
      <c r="B81"/>
      <c r="C81"/>
      <c r="D81"/>
      <c r="E81"/>
      <c r="F81"/>
    </row>
    <row r="82" spans="1:6">
      <c r="A82"/>
      <c r="B82"/>
      <c r="C82"/>
      <c r="D82"/>
      <c r="E82"/>
      <c r="F82"/>
    </row>
    <row r="83" spans="1:6">
      <c r="A83"/>
      <c r="B83"/>
      <c r="C83"/>
      <c r="D83"/>
      <c r="E83"/>
      <c r="F83"/>
    </row>
    <row r="84" spans="1:6">
      <c r="A84"/>
      <c r="B84"/>
      <c r="C84"/>
      <c r="D84"/>
      <c r="E84"/>
      <c r="F84"/>
    </row>
    <row r="85" spans="1:6">
      <c r="A85"/>
      <c r="B85"/>
      <c r="C85"/>
      <c r="D85"/>
      <c r="E85"/>
      <c r="F85"/>
    </row>
    <row r="86" spans="1:6">
      <c r="A86"/>
      <c r="B86"/>
      <c r="C86"/>
      <c r="D86"/>
      <c r="E86"/>
      <c r="F86"/>
    </row>
    <row r="87" spans="1:6">
      <c r="A87"/>
      <c r="B87"/>
      <c r="C87"/>
      <c r="D87"/>
      <c r="E87"/>
      <c r="F87"/>
    </row>
    <row r="88" spans="1:6">
      <c r="A88"/>
      <c r="B88"/>
      <c r="C88"/>
      <c r="D88"/>
      <c r="E88"/>
      <c r="F88"/>
    </row>
    <row r="89" spans="1:6">
      <c r="A89"/>
      <c r="B89"/>
      <c r="C89"/>
      <c r="D89"/>
      <c r="E89"/>
      <c r="F89"/>
    </row>
    <row r="90" spans="1:6">
      <c r="A90"/>
      <c r="B90"/>
      <c r="C90"/>
      <c r="D90"/>
      <c r="E90"/>
      <c r="F90"/>
    </row>
    <row r="91" spans="1:6">
      <c r="A91"/>
      <c r="B91"/>
      <c r="C91"/>
      <c r="D91"/>
      <c r="E91"/>
      <c r="F91"/>
    </row>
    <row r="92" spans="1:6">
      <c r="A92"/>
      <c r="B92"/>
      <c r="C92"/>
      <c r="D92"/>
      <c r="E92"/>
      <c r="F92"/>
    </row>
    <row r="93" spans="1:6">
      <c r="A93"/>
      <c r="B93"/>
      <c r="C93"/>
      <c r="D93"/>
      <c r="E93"/>
      <c r="F93"/>
    </row>
    <row r="94" spans="1:6">
      <c r="A94"/>
      <c r="B94"/>
      <c r="C94"/>
      <c r="D94"/>
      <c r="E94"/>
      <c r="F94"/>
    </row>
    <row r="95" spans="1:6">
      <c r="A95"/>
      <c r="B95"/>
      <c r="C95"/>
      <c r="D95"/>
      <c r="E95"/>
      <c r="F95"/>
    </row>
    <row r="96" spans="1:6">
      <c r="A96"/>
      <c r="B96"/>
      <c r="C96"/>
      <c r="D96"/>
      <c r="E96"/>
      <c r="F96"/>
    </row>
    <row r="97" spans="1:6">
      <c r="A97"/>
      <c r="B97"/>
      <c r="C97"/>
      <c r="D97"/>
      <c r="E97"/>
      <c r="F97"/>
    </row>
    <row r="98" spans="1:6">
      <c r="A98"/>
      <c r="B98"/>
      <c r="C98"/>
      <c r="D98"/>
      <c r="E98"/>
      <c r="F98"/>
    </row>
    <row r="99" spans="1:6">
      <c r="A99"/>
      <c r="B99"/>
      <c r="C99"/>
      <c r="D99"/>
      <c r="E99"/>
      <c r="F99"/>
    </row>
    <row r="100" spans="1:6">
      <c r="A100"/>
      <c r="B100"/>
      <c r="C100"/>
      <c r="D100"/>
      <c r="E100"/>
      <c r="F100"/>
    </row>
    <row r="101" spans="1:6">
      <c r="A101"/>
      <c r="B101"/>
      <c r="C101"/>
      <c r="D101"/>
      <c r="E101"/>
      <c r="F101"/>
    </row>
    <row r="102" spans="1:6">
      <c r="A102"/>
      <c r="B102"/>
      <c r="C102"/>
      <c r="D102"/>
      <c r="E102"/>
      <c r="F102"/>
    </row>
    <row r="103" spans="1:6">
      <c r="A103"/>
      <c r="B103"/>
      <c r="C103"/>
      <c r="D103"/>
      <c r="E103"/>
      <c r="F103"/>
    </row>
    <row r="104" spans="1:6">
      <c r="A104"/>
      <c r="B104"/>
      <c r="C104"/>
      <c r="D104"/>
      <c r="E104"/>
      <c r="F104"/>
    </row>
    <row r="105" spans="1:6">
      <c r="A105"/>
      <c r="B105"/>
      <c r="C105"/>
      <c r="D105"/>
      <c r="E105"/>
      <c r="F105"/>
    </row>
    <row r="106" spans="1:6">
      <c r="A106"/>
      <c r="B106"/>
      <c r="C106"/>
      <c r="D106"/>
      <c r="E106"/>
      <c r="F106"/>
    </row>
    <row r="107" spans="1:6">
      <c r="A107"/>
      <c r="B107"/>
      <c r="C107"/>
      <c r="D107"/>
      <c r="E107"/>
      <c r="F107"/>
    </row>
    <row r="108" spans="1:6">
      <c r="A108"/>
      <c r="B108"/>
      <c r="C108"/>
      <c r="D108"/>
      <c r="E108"/>
      <c r="F108"/>
    </row>
    <row r="109" spans="1:6">
      <c r="A109"/>
      <c r="B109"/>
      <c r="C109"/>
      <c r="D109"/>
      <c r="E109"/>
      <c r="F109"/>
    </row>
    <row r="110" spans="1:6">
      <c r="A110"/>
      <c r="B110"/>
      <c r="C110"/>
      <c r="D110"/>
      <c r="E110"/>
      <c r="F110"/>
    </row>
    <row r="111" spans="1:6">
      <c r="A111"/>
      <c r="B111"/>
      <c r="C111"/>
      <c r="D111"/>
      <c r="E111"/>
      <c r="F111"/>
    </row>
    <row r="112" spans="1:6">
      <c r="A112"/>
      <c r="B112"/>
      <c r="C112"/>
      <c r="D112"/>
      <c r="E112"/>
      <c r="F112"/>
    </row>
    <row r="113" spans="1:6">
      <c r="A113"/>
      <c r="B113"/>
      <c r="C113"/>
      <c r="D113"/>
      <c r="E113"/>
      <c r="F113"/>
    </row>
    <row r="114" spans="1:6">
      <c r="A114"/>
      <c r="B114"/>
      <c r="C114"/>
      <c r="D114"/>
      <c r="E114"/>
      <c r="F114"/>
    </row>
    <row r="115" spans="1:6">
      <c r="A115"/>
      <c r="B115"/>
      <c r="C115"/>
      <c r="D115"/>
      <c r="E115"/>
      <c r="F115"/>
    </row>
    <row r="116" spans="1:6">
      <c r="A116"/>
      <c r="B116"/>
      <c r="C116"/>
      <c r="D116"/>
      <c r="E116"/>
      <c r="F116"/>
    </row>
    <row r="117" spans="1:6">
      <c r="A117"/>
      <c r="B117"/>
      <c r="C117"/>
      <c r="D117"/>
      <c r="E117"/>
      <c r="F117"/>
    </row>
    <row r="118" spans="1:6">
      <c r="A118"/>
      <c r="B118"/>
      <c r="C118"/>
      <c r="D118"/>
      <c r="E118"/>
      <c r="F118"/>
    </row>
    <row r="119" spans="1:6">
      <c r="A119"/>
      <c r="B119"/>
      <c r="C119"/>
      <c r="D119"/>
      <c r="E119"/>
      <c r="F119"/>
    </row>
    <row r="120" spans="1:6">
      <c r="A120"/>
      <c r="B120"/>
      <c r="C120"/>
      <c r="D120"/>
      <c r="E120"/>
      <c r="F120"/>
    </row>
    <row r="121" spans="1:6">
      <c r="A121"/>
      <c r="B121"/>
      <c r="C121"/>
      <c r="D121"/>
      <c r="E121"/>
      <c r="F121"/>
    </row>
    <row r="122" spans="1:6">
      <c r="A122"/>
      <c r="B122"/>
      <c r="C122"/>
      <c r="D122"/>
      <c r="E122"/>
      <c r="F122"/>
    </row>
    <row r="123" spans="1:6">
      <c r="A123"/>
      <c r="B123"/>
      <c r="C123"/>
      <c r="D123"/>
      <c r="E123"/>
      <c r="F123"/>
    </row>
    <row r="124" spans="1:6">
      <c r="A124"/>
      <c r="B124"/>
      <c r="C124"/>
      <c r="D124"/>
      <c r="E124"/>
      <c r="F124"/>
    </row>
    <row r="125" spans="1:6">
      <c r="A125"/>
      <c r="B125"/>
      <c r="C125"/>
      <c r="D125"/>
      <c r="E125"/>
      <c r="F125"/>
    </row>
    <row r="126" spans="1:6">
      <c r="A126"/>
      <c r="B126"/>
      <c r="C126"/>
      <c r="D126"/>
      <c r="E126"/>
      <c r="F126"/>
    </row>
    <row r="127" spans="1:6">
      <c r="A127"/>
      <c r="B127"/>
      <c r="C127"/>
      <c r="D127"/>
      <c r="E127"/>
      <c r="F127"/>
    </row>
    <row r="128" spans="1:6">
      <c r="A128"/>
      <c r="B128"/>
      <c r="C128"/>
      <c r="D128"/>
      <c r="E128"/>
      <c r="F128"/>
    </row>
    <row r="129" spans="1:6">
      <c r="A129"/>
      <c r="B129"/>
      <c r="C129"/>
      <c r="D129"/>
      <c r="E129"/>
      <c r="F129"/>
    </row>
    <row r="130" spans="1:6">
      <c r="A130"/>
      <c r="B130"/>
      <c r="C130"/>
      <c r="D130"/>
      <c r="E130"/>
      <c r="F130"/>
    </row>
    <row r="131" spans="1:6">
      <c r="A131"/>
      <c r="B131"/>
      <c r="C131"/>
      <c r="D131"/>
      <c r="E131"/>
      <c r="F131"/>
    </row>
    <row r="132" spans="1:6">
      <c r="A132"/>
      <c r="B132"/>
      <c r="C132"/>
      <c r="D132"/>
      <c r="E132"/>
      <c r="F132"/>
    </row>
    <row r="133" spans="1:6">
      <c r="A133"/>
      <c r="B133"/>
      <c r="C133"/>
      <c r="D133"/>
      <c r="E133"/>
      <c r="F133"/>
    </row>
    <row r="134" spans="1:6">
      <c r="A134"/>
      <c r="B134"/>
      <c r="C134"/>
      <c r="D134"/>
      <c r="E134"/>
      <c r="F134"/>
    </row>
    <row r="135" spans="1:6">
      <c r="A135"/>
      <c r="B135"/>
      <c r="C135"/>
      <c r="D135"/>
      <c r="E135"/>
      <c r="F135"/>
    </row>
    <row r="136" spans="1:6">
      <c r="A136"/>
      <c r="B136"/>
      <c r="C136"/>
      <c r="D136"/>
      <c r="E136"/>
      <c r="F136"/>
    </row>
    <row r="137" spans="1:6">
      <c r="A137"/>
      <c r="B137"/>
      <c r="C137"/>
      <c r="D137"/>
      <c r="E137"/>
      <c r="F137"/>
    </row>
    <row r="138" spans="1:6">
      <c r="A138"/>
      <c r="B138"/>
      <c r="C138"/>
      <c r="D138"/>
      <c r="E138"/>
      <c r="F138"/>
    </row>
    <row r="139" spans="1:6">
      <c r="A139"/>
      <c r="B139"/>
      <c r="C139"/>
      <c r="D139"/>
      <c r="E139"/>
      <c r="F139"/>
    </row>
    <row r="140" spans="1:6">
      <c r="A140"/>
      <c r="B140"/>
      <c r="C140"/>
      <c r="D140"/>
      <c r="E140"/>
      <c r="F140"/>
    </row>
    <row r="141" spans="1:6">
      <c r="A141"/>
      <c r="B141"/>
      <c r="C141"/>
      <c r="D141"/>
      <c r="E141"/>
      <c r="F141"/>
    </row>
    <row r="142" spans="1:6">
      <c r="A142"/>
      <c r="B142"/>
      <c r="C142"/>
      <c r="D142"/>
      <c r="E142"/>
      <c r="F142"/>
    </row>
    <row r="143" spans="1:6">
      <c r="A143"/>
      <c r="B143"/>
      <c r="C143"/>
      <c r="D143"/>
      <c r="E143"/>
      <c r="F143"/>
    </row>
    <row r="144" spans="1:6">
      <c r="A144"/>
      <c r="B144"/>
      <c r="C144"/>
      <c r="D144"/>
      <c r="E144"/>
      <c r="F144"/>
    </row>
    <row r="145" spans="1:6">
      <c r="A145"/>
      <c r="B145"/>
      <c r="C145"/>
      <c r="D145"/>
      <c r="E145"/>
      <c r="F145"/>
    </row>
    <row r="146" spans="1:6">
      <c r="A146"/>
      <c r="B146"/>
      <c r="C146"/>
      <c r="D146"/>
      <c r="E146"/>
      <c r="F146"/>
    </row>
    <row r="147" spans="1:6">
      <c r="A147"/>
      <c r="B147"/>
      <c r="C147"/>
      <c r="D147"/>
      <c r="E147"/>
      <c r="F147"/>
    </row>
    <row r="148" spans="1:6">
      <c r="A148"/>
      <c r="B148"/>
      <c r="C148"/>
      <c r="D148"/>
      <c r="E148"/>
      <c r="F148"/>
    </row>
    <row r="149" spans="1:6">
      <c r="A149"/>
      <c r="B149"/>
      <c r="C149"/>
      <c r="D149"/>
      <c r="E149"/>
      <c r="F149"/>
    </row>
    <row r="150" spans="1:6">
      <c r="A150"/>
      <c r="B150"/>
      <c r="C150"/>
      <c r="D150"/>
      <c r="E150"/>
      <c r="F150"/>
    </row>
    <row r="151" spans="1:6">
      <c r="A151"/>
      <c r="B151"/>
      <c r="C151"/>
      <c r="D151"/>
      <c r="E151"/>
      <c r="F151"/>
    </row>
    <row r="152" spans="1:6">
      <c r="A152"/>
      <c r="B152"/>
      <c r="C152"/>
      <c r="D152"/>
      <c r="E152"/>
      <c r="F152"/>
    </row>
    <row r="153" spans="1:6">
      <c r="A153"/>
      <c r="B153"/>
      <c r="C153"/>
      <c r="D153"/>
      <c r="E153"/>
      <c r="F153"/>
    </row>
    <row r="154" spans="1:6">
      <c r="A154"/>
      <c r="B154"/>
      <c r="C154"/>
      <c r="D154"/>
      <c r="E154"/>
      <c r="F154"/>
    </row>
    <row r="155" spans="1:6">
      <c r="A155"/>
      <c r="B155"/>
      <c r="C155"/>
      <c r="D155"/>
      <c r="E155"/>
      <c r="F155"/>
    </row>
    <row r="156" spans="1:6">
      <c r="A156"/>
      <c r="B156"/>
      <c r="C156"/>
      <c r="D156"/>
      <c r="E156"/>
      <c r="F156"/>
    </row>
    <row r="157" spans="1:6">
      <c r="A157"/>
      <c r="B157"/>
      <c r="C157"/>
      <c r="D157"/>
      <c r="E157"/>
      <c r="F157"/>
    </row>
    <row r="158" spans="1:6">
      <c r="A158"/>
      <c r="B158"/>
      <c r="C158"/>
      <c r="D158"/>
      <c r="E158"/>
      <c r="F158"/>
    </row>
    <row r="159" spans="1:6">
      <c r="A159"/>
      <c r="B159"/>
      <c r="C159"/>
      <c r="D159"/>
      <c r="E159"/>
      <c r="F159"/>
    </row>
    <row r="160" spans="1:6">
      <c r="A160"/>
      <c r="B160"/>
      <c r="C160"/>
      <c r="D160"/>
      <c r="E160"/>
      <c r="F160"/>
    </row>
    <row r="161" spans="1:6">
      <c r="A161"/>
      <c r="B161"/>
      <c r="C161"/>
      <c r="D161"/>
      <c r="E161"/>
      <c r="F161"/>
    </row>
    <row r="162" spans="1:6">
      <c r="A162"/>
      <c r="B162"/>
      <c r="C162"/>
      <c r="D162"/>
      <c r="E162"/>
      <c r="F162"/>
    </row>
    <row r="163" spans="1:6">
      <c r="A163"/>
      <c r="B163"/>
      <c r="C163"/>
      <c r="D163"/>
      <c r="E163"/>
      <c r="F163"/>
    </row>
    <row r="164" spans="1:6">
      <c r="A164"/>
      <c r="B164"/>
      <c r="C164"/>
      <c r="D164"/>
      <c r="E164"/>
      <c r="F164"/>
    </row>
    <row r="165" spans="1:6">
      <c r="A165"/>
      <c r="B165"/>
      <c r="C165"/>
      <c r="D165"/>
      <c r="E165"/>
      <c r="F165"/>
    </row>
    <row r="166" spans="1:6">
      <c r="A166"/>
      <c r="B166"/>
      <c r="C166"/>
      <c r="D166"/>
      <c r="E166"/>
      <c r="F166"/>
    </row>
    <row r="167" spans="1:6">
      <c r="A167"/>
      <c r="B167"/>
      <c r="C167"/>
      <c r="D167"/>
      <c r="E167"/>
      <c r="F167"/>
    </row>
    <row r="168" spans="1:6">
      <c r="A168"/>
      <c r="B168"/>
      <c r="C168"/>
      <c r="D168"/>
      <c r="E168"/>
      <c r="F168"/>
    </row>
    <row r="169" spans="1:6">
      <c r="A169"/>
      <c r="B169"/>
      <c r="C169"/>
      <c r="D169"/>
      <c r="E169"/>
      <c r="F169"/>
    </row>
    <row r="170" spans="1:6">
      <c r="A170"/>
      <c r="B170"/>
      <c r="C170"/>
      <c r="D170"/>
      <c r="E170"/>
      <c r="F170"/>
    </row>
    <row r="171" spans="1:6">
      <c r="A171"/>
      <c r="B171"/>
      <c r="C171"/>
      <c r="D171"/>
      <c r="E171"/>
      <c r="F171"/>
    </row>
    <row r="172" spans="1:6">
      <c r="A172"/>
      <c r="B172"/>
      <c r="C172"/>
      <c r="D172"/>
      <c r="E172"/>
      <c r="F172"/>
    </row>
    <row r="173" spans="1:6">
      <c r="A173"/>
      <c r="B173"/>
      <c r="C173"/>
      <c r="D173"/>
      <c r="E173"/>
      <c r="F173"/>
    </row>
    <row r="174" spans="1:6">
      <c r="A174"/>
      <c r="B174"/>
      <c r="C174"/>
      <c r="D174"/>
      <c r="E174"/>
      <c r="F174"/>
    </row>
    <row r="175" spans="1:6">
      <c r="A175"/>
      <c r="B175"/>
      <c r="C175"/>
      <c r="D175"/>
      <c r="E175"/>
      <c r="F175"/>
    </row>
    <row r="176" spans="1:6">
      <c r="A176"/>
      <c r="B176"/>
      <c r="C176"/>
      <c r="D176"/>
      <c r="E176"/>
      <c r="F176"/>
    </row>
    <row r="177" spans="1:6">
      <c r="A177"/>
      <c r="B177"/>
      <c r="C177"/>
      <c r="D177"/>
      <c r="E177"/>
      <c r="F177"/>
    </row>
    <row r="178" spans="1:6">
      <c r="A178"/>
      <c r="B178"/>
      <c r="C178"/>
      <c r="D178"/>
      <c r="E178"/>
      <c r="F178"/>
    </row>
    <row r="179" spans="1:6">
      <c r="A179"/>
      <c r="B179"/>
      <c r="C179"/>
      <c r="D179"/>
      <c r="E179"/>
      <c r="F179"/>
    </row>
    <row r="180" spans="1:6">
      <c r="A180"/>
      <c r="B180"/>
      <c r="C180"/>
      <c r="D180"/>
      <c r="E180"/>
      <c r="F180"/>
    </row>
    <row r="181" spans="1:6">
      <c r="A181"/>
      <c r="B181"/>
      <c r="C181"/>
      <c r="D181"/>
      <c r="E181"/>
      <c r="F181"/>
    </row>
    <row r="182" spans="1:6">
      <c r="A182"/>
      <c r="B182"/>
      <c r="C182"/>
      <c r="D182"/>
      <c r="E182"/>
      <c r="F182"/>
    </row>
    <row r="183" spans="1:6">
      <c r="A183"/>
      <c r="B183"/>
      <c r="C183"/>
      <c r="D183"/>
      <c r="E183"/>
      <c r="F183"/>
    </row>
    <row r="184" spans="1:6">
      <c r="A184"/>
      <c r="B184"/>
      <c r="C184"/>
      <c r="D184"/>
      <c r="E184"/>
      <c r="F184"/>
    </row>
    <row r="185" spans="1:6">
      <c r="A185"/>
      <c r="B185"/>
      <c r="C185"/>
      <c r="D185"/>
      <c r="E185"/>
      <c r="F185"/>
    </row>
    <row r="186" spans="1:6">
      <c r="A186"/>
      <c r="B186"/>
      <c r="C186"/>
      <c r="D186"/>
      <c r="E186"/>
      <c r="F186"/>
    </row>
    <row r="187" spans="1:6">
      <c r="A187"/>
      <c r="B187"/>
      <c r="C187"/>
      <c r="D187"/>
      <c r="E187"/>
      <c r="F187"/>
    </row>
    <row r="188" spans="1:6">
      <c r="A188"/>
      <c r="B188"/>
      <c r="C188"/>
      <c r="D188"/>
      <c r="E188"/>
      <c r="F188"/>
    </row>
    <row r="189" spans="1:6">
      <c r="A189"/>
      <c r="B189"/>
      <c r="C189"/>
      <c r="D189"/>
      <c r="E189"/>
      <c r="F189"/>
    </row>
    <row r="190" spans="1:6">
      <c r="A190"/>
      <c r="B190"/>
      <c r="C190"/>
      <c r="D190"/>
      <c r="E190"/>
      <c r="F190"/>
    </row>
    <row r="191" spans="1:6">
      <c r="A191"/>
      <c r="B191"/>
      <c r="C191"/>
      <c r="D191"/>
      <c r="E191"/>
      <c r="F191"/>
    </row>
    <row r="192" spans="1:6">
      <c r="A192"/>
      <c r="B192"/>
      <c r="C192"/>
      <c r="D192"/>
      <c r="E192"/>
      <c r="F192"/>
    </row>
    <row r="193" spans="1:6">
      <c r="A193"/>
      <c r="B193"/>
      <c r="C193"/>
      <c r="D193"/>
      <c r="E193"/>
      <c r="F193"/>
    </row>
    <row r="194" spans="1:6">
      <c r="A194"/>
      <c r="B194"/>
      <c r="C194"/>
      <c r="D194"/>
      <c r="E194"/>
      <c r="F194"/>
    </row>
    <row r="195" spans="1:6">
      <c r="A195"/>
      <c r="B195"/>
      <c r="C195"/>
      <c r="D195"/>
      <c r="E195"/>
      <c r="F195"/>
    </row>
  </sheetData>
  <mergeCells count="7">
    <mergeCell ref="E1:F1"/>
    <mergeCell ref="B56:C56"/>
    <mergeCell ref="B58:C58"/>
    <mergeCell ref="A3:F3"/>
    <mergeCell ref="A4:F4"/>
    <mergeCell ref="A6:A7"/>
    <mergeCell ref="B6:B7"/>
  </mergeCells>
  <printOptions horizontalCentered="1"/>
  <pageMargins left="0" right="0" top="0.59055118110236227" bottom="0.43307086614173229" header="0" footer="0"/>
  <pageSetup paperSize="9" scale="60" fitToHeight="2" orientation="portrait" r:id="rId1"/>
  <headerFooter alignWithMargins="0"/>
  <rowBreaks count="2" manualBreakCount="2">
    <brk id="30" max="16383" man="1"/>
    <brk id="4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M33"/>
  <sheetViews>
    <sheetView view="pageBreakPreview" zoomScale="80" zoomScaleNormal="85" zoomScaleSheetLayoutView="80" workbookViewId="0">
      <selection activeCell="F6" sqref="F6"/>
    </sheetView>
  </sheetViews>
  <sheetFormatPr defaultColWidth="9" defaultRowHeight="13.2"/>
  <cols>
    <col min="1" max="1" width="2.88671875" style="220" customWidth="1"/>
    <col min="2" max="2" width="53.109375" style="220" customWidth="1"/>
    <col min="3" max="3" width="5.88671875" style="221" customWidth="1"/>
    <col min="4" max="6" width="16.88671875" style="220" customWidth="1"/>
    <col min="7" max="7" width="4" style="220" hidden="1" customWidth="1"/>
    <col min="8" max="8" width="0.109375" style="220" hidden="1" customWidth="1"/>
    <col min="9" max="13" width="9" style="220" hidden="1" customWidth="1"/>
    <col min="14" max="15" width="9" style="220" customWidth="1"/>
    <col min="16" max="243" width="9" style="220"/>
    <col min="244" max="244" width="2.88671875" style="220" customWidth="1"/>
    <col min="245" max="245" width="51.5546875" style="220" customWidth="1"/>
    <col min="246" max="246" width="4.33203125" style="220" customWidth="1"/>
    <col min="247" max="247" width="13.6640625" style="220" customWidth="1"/>
    <col min="248" max="248" width="11.33203125" style="220" customWidth="1"/>
    <col min="249" max="249" width="12" style="220" customWidth="1"/>
    <col min="250" max="250" width="15" style="220" customWidth="1"/>
    <col min="251" max="251" width="11.109375" style="220" customWidth="1"/>
    <col min="252" max="258" width="0" style="220" hidden="1" customWidth="1"/>
    <col min="259" max="261" width="9" style="220" customWidth="1"/>
    <col min="262" max="262" width="0.88671875" style="220" customWidth="1"/>
    <col min="263" max="499" width="9" style="220"/>
    <col min="500" max="500" width="2.88671875" style="220" customWidth="1"/>
    <col min="501" max="501" width="51.5546875" style="220" customWidth="1"/>
    <col min="502" max="502" width="4.33203125" style="220" customWidth="1"/>
    <col min="503" max="503" width="13.6640625" style="220" customWidth="1"/>
    <col min="504" max="504" width="11.33203125" style="220" customWidth="1"/>
    <col min="505" max="505" width="12" style="220" customWidth="1"/>
    <col min="506" max="506" width="15" style="220" customWidth="1"/>
    <col min="507" max="507" width="11.109375" style="220" customWidth="1"/>
    <col min="508" max="514" width="0" style="220" hidden="1" customWidth="1"/>
    <col min="515" max="517" width="9" style="220" customWidth="1"/>
    <col min="518" max="518" width="0.88671875" style="220" customWidth="1"/>
    <col min="519" max="755" width="9" style="220"/>
    <col min="756" max="756" width="2.88671875" style="220" customWidth="1"/>
    <col min="757" max="757" width="51.5546875" style="220" customWidth="1"/>
    <col min="758" max="758" width="4.33203125" style="220" customWidth="1"/>
    <col min="759" max="759" width="13.6640625" style="220" customWidth="1"/>
    <col min="760" max="760" width="11.33203125" style="220" customWidth="1"/>
    <col min="761" max="761" width="12" style="220" customWidth="1"/>
    <col min="762" max="762" width="15" style="220" customWidth="1"/>
    <col min="763" max="763" width="11.109375" style="220" customWidth="1"/>
    <col min="764" max="770" width="0" style="220" hidden="1" customWidth="1"/>
    <col min="771" max="773" width="9" style="220" customWidth="1"/>
    <col min="774" max="774" width="0.88671875" style="220" customWidth="1"/>
    <col min="775" max="1011" width="9" style="220"/>
    <col min="1012" max="1012" width="2.88671875" style="220" customWidth="1"/>
    <col min="1013" max="1013" width="51.5546875" style="220" customWidth="1"/>
    <col min="1014" max="1014" width="4.33203125" style="220" customWidth="1"/>
    <col min="1015" max="1015" width="13.6640625" style="220" customWidth="1"/>
    <col min="1016" max="1016" width="11.33203125" style="220" customWidth="1"/>
    <col min="1017" max="1017" width="12" style="220" customWidth="1"/>
    <col min="1018" max="1018" width="15" style="220" customWidth="1"/>
    <col min="1019" max="1019" width="11.109375" style="220" customWidth="1"/>
    <col min="1020" max="1026" width="0" style="220" hidden="1" customWidth="1"/>
    <col min="1027" max="1029" width="9" style="220" customWidth="1"/>
    <col min="1030" max="1030" width="0.88671875" style="220" customWidth="1"/>
    <col min="1031" max="1267" width="9" style="220"/>
    <col min="1268" max="1268" width="2.88671875" style="220" customWidth="1"/>
    <col min="1269" max="1269" width="51.5546875" style="220" customWidth="1"/>
    <col min="1270" max="1270" width="4.33203125" style="220" customWidth="1"/>
    <col min="1271" max="1271" width="13.6640625" style="220" customWidth="1"/>
    <col min="1272" max="1272" width="11.33203125" style="220" customWidth="1"/>
    <col min="1273" max="1273" width="12" style="220" customWidth="1"/>
    <col min="1274" max="1274" width="15" style="220" customWidth="1"/>
    <col min="1275" max="1275" width="11.109375" style="220" customWidth="1"/>
    <col min="1276" max="1282" width="0" style="220" hidden="1" customWidth="1"/>
    <col min="1283" max="1285" width="9" style="220" customWidth="1"/>
    <col min="1286" max="1286" width="0.88671875" style="220" customWidth="1"/>
    <col min="1287" max="1523" width="9" style="220"/>
    <col min="1524" max="1524" width="2.88671875" style="220" customWidth="1"/>
    <col min="1525" max="1525" width="51.5546875" style="220" customWidth="1"/>
    <col min="1526" max="1526" width="4.33203125" style="220" customWidth="1"/>
    <col min="1527" max="1527" width="13.6640625" style="220" customWidth="1"/>
    <col min="1528" max="1528" width="11.33203125" style="220" customWidth="1"/>
    <col min="1529" max="1529" width="12" style="220" customWidth="1"/>
    <col min="1530" max="1530" width="15" style="220" customWidth="1"/>
    <col min="1531" max="1531" width="11.109375" style="220" customWidth="1"/>
    <col min="1532" max="1538" width="0" style="220" hidden="1" customWidth="1"/>
    <col min="1539" max="1541" width="9" style="220" customWidth="1"/>
    <col min="1542" max="1542" width="0.88671875" style="220" customWidth="1"/>
    <col min="1543" max="1779" width="9" style="220"/>
    <col min="1780" max="1780" width="2.88671875" style="220" customWidth="1"/>
    <col min="1781" max="1781" width="51.5546875" style="220" customWidth="1"/>
    <col min="1782" max="1782" width="4.33203125" style="220" customWidth="1"/>
    <col min="1783" max="1783" width="13.6640625" style="220" customWidth="1"/>
    <col min="1784" max="1784" width="11.33203125" style="220" customWidth="1"/>
    <col min="1785" max="1785" width="12" style="220" customWidth="1"/>
    <col min="1786" max="1786" width="15" style="220" customWidth="1"/>
    <col min="1787" max="1787" width="11.109375" style="220" customWidth="1"/>
    <col min="1788" max="1794" width="0" style="220" hidden="1" customWidth="1"/>
    <col min="1795" max="1797" width="9" style="220" customWidth="1"/>
    <col min="1798" max="1798" width="0.88671875" style="220" customWidth="1"/>
    <col min="1799" max="2035" width="9" style="220"/>
    <col min="2036" max="2036" width="2.88671875" style="220" customWidth="1"/>
    <col min="2037" max="2037" width="51.5546875" style="220" customWidth="1"/>
    <col min="2038" max="2038" width="4.33203125" style="220" customWidth="1"/>
    <col min="2039" max="2039" width="13.6640625" style="220" customWidth="1"/>
    <col min="2040" max="2040" width="11.33203125" style="220" customWidth="1"/>
    <col min="2041" max="2041" width="12" style="220" customWidth="1"/>
    <col min="2042" max="2042" width="15" style="220" customWidth="1"/>
    <col min="2043" max="2043" width="11.109375" style="220" customWidth="1"/>
    <col min="2044" max="2050" width="0" style="220" hidden="1" customWidth="1"/>
    <col min="2051" max="2053" width="9" style="220" customWidth="1"/>
    <col min="2054" max="2054" width="0.88671875" style="220" customWidth="1"/>
    <col min="2055" max="2291" width="9" style="220"/>
    <col min="2292" max="2292" width="2.88671875" style="220" customWidth="1"/>
    <col min="2293" max="2293" width="51.5546875" style="220" customWidth="1"/>
    <col min="2294" max="2294" width="4.33203125" style="220" customWidth="1"/>
    <col min="2295" max="2295" width="13.6640625" style="220" customWidth="1"/>
    <col min="2296" max="2296" width="11.33203125" style="220" customWidth="1"/>
    <col min="2297" max="2297" width="12" style="220" customWidth="1"/>
    <col min="2298" max="2298" width="15" style="220" customWidth="1"/>
    <col min="2299" max="2299" width="11.109375" style="220" customWidth="1"/>
    <col min="2300" max="2306" width="0" style="220" hidden="1" customWidth="1"/>
    <col min="2307" max="2309" width="9" style="220" customWidth="1"/>
    <col min="2310" max="2310" width="0.88671875" style="220" customWidth="1"/>
    <col min="2311" max="2547" width="9" style="220"/>
    <col min="2548" max="2548" width="2.88671875" style="220" customWidth="1"/>
    <col min="2549" max="2549" width="51.5546875" style="220" customWidth="1"/>
    <col min="2550" max="2550" width="4.33203125" style="220" customWidth="1"/>
    <col min="2551" max="2551" width="13.6640625" style="220" customWidth="1"/>
    <col min="2552" max="2552" width="11.33203125" style="220" customWidth="1"/>
    <col min="2553" max="2553" width="12" style="220" customWidth="1"/>
    <col min="2554" max="2554" width="15" style="220" customWidth="1"/>
    <col min="2555" max="2555" width="11.109375" style="220" customWidth="1"/>
    <col min="2556" max="2562" width="0" style="220" hidden="1" customWidth="1"/>
    <col min="2563" max="2565" width="9" style="220" customWidth="1"/>
    <col min="2566" max="2566" width="0.88671875" style="220" customWidth="1"/>
    <col min="2567" max="2803" width="9" style="220"/>
    <col min="2804" max="2804" width="2.88671875" style="220" customWidth="1"/>
    <col min="2805" max="2805" width="51.5546875" style="220" customWidth="1"/>
    <col min="2806" max="2806" width="4.33203125" style="220" customWidth="1"/>
    <col min="2807" max="2807" width="13.6640625" style="220" customWidth="1"/>
    <col min="2808" max="2808" width="11.33203125" style="220" customWidth="1"/>
    <col min="2809" max="2809" width="12" style="220" customWidth="1"/>
    <col min="2810" max="2810" width="15" style="220" customWidth="1"/>
    <col min="2811" max="2811" width="11.109375" style="220" customWidth="1"/>
    <col min="2812" max="2818" width="0" style="220" hidden="1" customWidth="1"/>
    <col min="2819" max="2821" width="9" style="220" customWidth="1"/>
    <col min="2822" max="2822" width="0.88671875" style="220" customWidth="1"/>
    <col min="2823" max="3059" width="9" style="220"/>
    <col min="3060" max="3060" width="2.88671875" style="220" customWidth="1"/>
    <col min="3061" max="3061" width="51.5546875" style="220" customWidth="1"/>
    <col min="3062" max="3062" width="4.33203125" style="220" customWidth="1"/>
    <col min="3063" max="3063" width="13.6640625" style="220" customWidth="1"/>
    <col min="3064" max="3064" width="11.33203125" style="220" customWidth="1"/>
    <col min="3065" max="3065" width="12" style="220" customWidth="1"/>
    <col min="3066" max="3066" width="15" style="220" customWidth="1"/>
    <col min="3067" max="3067" width="11.109375" style="220" customWidth="1"/>
    <col min="3068" max="3074" width="0" style="220" hidden="1" customWidth="1"/>
    <col min="3075" max="3077" width="9" style="220" customWidth="1"/>
    <col min="3078" max="3078" width="0.88671875" style="220" customWidth="1"/>
    <col min="3079" max="3315" width="9" style="220"/>
    <col min="3316" max="3316" width="2.88671875" style="220" customWidth="1"/>
    <col min="3317" max="3317" width="51.5546875" style="220" customWidth="1"/>
    <col min="3318" max="3318" width="4.33203125" style="220" customWidth="1"/>
    <col min="3319" max="3319" width="13.6640625" style="220" customWidth="1"/>
    <col min="3320" max="3320" width="11.33203125" style="220" customWidth="1"/>
    <col min="3321" max="3321" width="12" style="220" customWidth="1"/>
    <col min="3322" max="3322" width="15" style="220" customWidth="1"/>
    <col min="3323" max="3323" width="11.109375" style="220" customWidth="1"/>
    <col min="3324" max="3330" width="0" style="220" hidden="1" customWidth="1"/>
    <col min="3331" max="3333" width="9" style="220" customWidth="1"/>
    <col min="3334" max="3334" width="0.88671875" style="220" customWidth="1"/>
    <col min="3335" max="3571" width="9" style="220"/>
    <col min="3572" max="3572" width="2.88671875" style="220" customWidth="1"/>
    <col min="3573" max="3573" width="51.5546875" style="220" customWidth="1"/>
    <col min="3574" max="3574" width="4.33203125" style="220" customWidth="1"/>
    <col min="3575" max="3575" width="13.6640625" style="220" customWidth="1"/>
    <col min="3576" max="3576" width="11.33203125" style="220" customWidth="1"/>
    <col min="3577" max="3577" width="12" style="220" customWidth="1"/>
    <col min="3578" max="3578" width="15" style="220" customWidth="1"/>
    <col min="3579" max="3579" width="11.109375" style="220" customWidth="1"/>
    <col min="3580" max="3586" width="0" style="220" hidden="1" customWidth="1"/>
    <col min="3587" max="3589" width="9" style="220" customWidth="1"/>
    <col min="3590" max="3590" width="0.88671875" style="220" customWidth="1"/>
    <col min="3591" max="3827" width="9" style="220"/>
    <col min="3828" max="3828" width="2.88671875" style="220" customWidth="1"/>
    <col min="3829" max="3829" width="51.5546875" style="220" customWidth="1"/>
    <col min="3830" max="3830" width="4.33203125" style="220" customWidth="1"/>
    <col min="3831" max="3831" width="13.6640625" style="220" customWidth="1"/>
    <col min="3832" max="3832" width="11.33203125" style="220" customWidth="1"/>
    <col min="3833" max="3833" width="12" style="220" customWidth="1"/>
    <col min="3834" max="3834" width="15" style="220" customWidth="1"/>
    <col min="3835" max="3835" width="11.109375" style="220" customWidth="1"/>
    <col min="3836" max="3842" width="0" style="220" hidden="1" customWidth="1"/>
    <col min="3843" max="3845" width="9" style="220" customWidth="1"/>
    <col min="3846" max="3846" width="0.88671875" style="220" customWidth="1"/>
    <col min="3847" max="4083" width="9" style="220"/>
    <col min="4084" max="4084" width="2.88671875" style="220" customWidth="1"/>
    <col min="4085" max="4085" width="51.5546875" style="220" customWidth="1"/>
    <col min="4086" max="4086" width="4.33203125" style="220" customWidth="1"/>
    <col min="4087" max="4087" width="13.6640625" style="220" customWidth="1"/>
    <col min="4088" max="4088" width="11.33203125" style="220" customWidth="1"/>
    <col min="4089" max="4089" width="12" style="220" customWidth="1"/>
    <col min="4090" max="4090" width="15" style="220" customWidth="1"/>
    <col min="4091" max="4091" width="11.109375" style="220" customWidth="1"/>
    <col min="4092" max="4098" width="0" style="220" hidden="1" customWidth="1"/>
    <col min="4099" max="4101" width="9" style="220" customWidth="1"/>
    <col min="4102" max="4102" width="0.88671875" style="220" customWidth="1"/>
    <col min="4103" max="4339" width="9" style="220"/>
    <col min="4340" max="4340" width="2.88671875" style="220" customWidth="1"/>
    <col min="4341" max="4341" width="51.5546875" style="220" customWidth="1"/>
    <col min="4342" max="4342" width="4.33203125" style="220" customWidth="1"/>
    <col min="4343" max="4343" width="13.6640625" style="220" customWidth="1"/>
    <col min="4344" max="4344" width="11.33203125" style="220" customWidth="1"/>
    <col min="4345" max="4345" width="12" style="220" customWidth="1"/>
    <col min="4346" max="4346" width="15" style="220" customWidth="1"/>
    <col min="4347" max="4347" width="11.109375" style="220" customWidth="1"/>
    <col min="4348" max="4354" width="0" style="220" hidden="1" customWidth="1"/>
    <col min="4355" max="4357" width="9" style="220" customWidth="1"/>
    <col min="4358" max="4358" width="0.88671875" style="220" customWidth="1"/>
    <col min="4359" max="4595" width="9" style="220"/>
    <col min="4596" max="4596" width="2.88671875" style="220" customWidth="1"/>
    <col min="4597" max="4597" width="51.5546875" style="220" customWidth="1"/>
    <col min="4598" max="4598" width="4.33203125" style="220" customWidth="1"/>
    <col min="4599" max="4599" width="13.6640625" style="220" customWidth="1"/>
    <col min="4600" max="4600" width="11.33203125" style="220" customWidth="1"/>
    <col min="4601" max="4601" width="12" style="220" customWidth="1"/>
    <col min="4602" max="4602" width="15" style="220" customWidth="1"/>
    <col min="4603" max="4603" width="11.109375" style="220" customWidth="1"/>
    <col min="4604" max="4610" width="0" style="220" hidden="1" customWidth="1"/>
    <col min="4611" max="4613" width="9" style="220" customWidth="1"/>
    <col min="4614" max="4614" width="0.88671875" style="220" customWidth="1"/>
    <col min="4615" max="4851" width="9" style="220"/>
    <col min="4852" max="4852" width="2.88671875" style="220" customWidth="1"/>
    <col min="4853" max="4853" width="51.5546875" style="220" customWidth="1"/>
    <col min="4854" max="4854" width="4.33203125" style="220" customWidth="1"/>
    <col min="4855" max="4855" width="13.6640625" style="220" customWidth="1"/>
    <col min="4856" max="4856" width="11.33203125" style="220" customWidth="1"/>
    <col min="4857" max="4857" width="12" style="220" customWidth="1"/>
    <col min="4858" max="4858" width="15" style="220" customWidth="1"/>
    <col min="4859" max="4859" width="11.109375" style="220" customWidth="1"/>
    <col min="4860" max="4866" width="0" style="220" hidden="1" customWidth="1"/>
    <col min="4867" max="4869" width="9" style="220" customWidth="1"/>
    <col min="4870" max="4870" width="0.88671875" style="220" customWidth="1"/>
    <col min="4871" max="5107" width="9" style="220"/>
    <col min="5108" max="5108" width="2.88671875" style="220" customWidth="1"/>
    <col min="5109" max="5109" width="51.5546875" style="220" customWidth="1"/>
    <col min="5110" max="5110" width="4.33203125" style="220" customWidth="1"/>
    <col min="5111" max="5111" width="13.6640625" style="220" customWidth="1"/>
    <col min="5112" max="5112" width="11.33203125" style="220" customWidth="1"/>
    <col min="5113" max="5113" width="12" style="220" customWidth="1"/>
    <col min="5114" max="5114" width="15" style="220" customWidth="1"/>
    <col min="5115" max="5115" width="11.109375" style="220" customWidth="1"/>
    <col min="5116" max="5122" width="0" style="220" hidden="1" customWidth="1"/>
    <col min="5123" max="5125" width="9" style="220" customWidth="1"/>
    <col min="5126" max="5126" width="0.88671875" style="220" customWidth="1"/>
    <col min="5127" max="5363" width="9" style="220"/>
    <col min="5364" max="5364" width="2.88671875" style="220" customWidth="1"/>
    <col min="5365" max="5365" width="51.5546875" style="220" customWidth="1"/>
    <col min="5366" max="5366" width="4.33203125" style="220" customWidth="1"/>
    <col min="5367" max="5367" width="13.6640625" style="220" customWidth="1"/>
    <col min="5368" max="5368" width="11.33203125" style="220" customWidth="1"/>
    <col min="5369" max="5369" width="12" style="220" customWidth="1"/>
    <col min="5370" max="5370" width="15" style="220" customWidth="1"/>
    <col min="5371" max="5371" width="11.109375" style="220" customWidth="1"/>
    <col min="5372" max="5378" width="0" style="220" hidden="1" customWidth="1"/>
    <col min="5379" max="5381" width="9" style="220" customWidth="1"/>
    <col min="5382" max="5382" width="0.88671875" style="220" customWidth="1"/>
    <col min="5383" max="5619" width="9" style="220"/>
    <col min="5620" max="5620" width="2.88671875" style="220" customWidth="1"/>
    <col min="5621" max="5621" width="51.5546875" style="220" customWidth="1"/>
    <col min="5622" max="5622" width="4.33203125" style="220" customWidth="1"/>
    <col min="5623" max="5623" width="13.6640625" style="220" customWidth="1"/>
    <col min="5624" max="5624" width="11.33203125" style="220" customWidth="1"/>
    <col min="5625" max="5625" width="12" style="220" customWidth="1"/>
    <col min="5626" max="5626" width="15" style="220" customWidth="1"/>
    <col min="5627" max="5627" width="11.109375" style="220" customWidth="1"/>
    <col min="5628" max="5634" width="0" style="220" hidden="1" customWidth="1"/>
    <col min="5635" max="5637" width="9" style="220" customWidth="1"/>
    <col min="5638" max="5638" width="0.88671875" style="220" customWidth="1"/>
    <col min="5639" max="5875" width="9" style="220"/>
    <col min="5876" max="5876" width="2.88671875" style="220" customWidth="1"/>
    <col min="5877" max="5877" width="51.5546875" style="220" customWidth="1"/>
    <col min="5878" max="5878" width="4.33203125" style="220" customWidth="1"/>
    <col min="5879" max="5879" width="13.6640625" style="220" customWidth="1"/>
    <col min="5880" max="5880" width="11.33203125" style="220" customWidth="1"/>
    <col min="5881" max="5881" width="12" style="220" customWidth="1"/>
    <col min="5882" max="5882" width="15" style="220" customWidth="1"/>
    <col min="5883" max="5883" width="11.109375" style="220" customWidth="1"/>
    <col min="5884" max="5890" width="0" style="220" hidden="1" customWidth="1"/>
    <col min="5891" max="5893" width="9" style="220" customWidth="1"/>
    <col min="5894" max="5894" width="0.88671875" style="220" customWidth="1"/>
    <col min="5895" max="6131" width="9" style="220"/>
    <col min="6132" max="6132" width="2.88671875" style="220" customWidth="1"/>
    <col min="6133" max="6133" width="51.5546875" style="220" customWidth="1"/>
    <col min="6134" max="6134" width="4.33203125" style="220" customWidth="1"/>
    <col min="6135" max="6135" width="13.6640625" style="220" customWidth="1"/>
    <col min="6136" max="6136" width="11.33203125" style="220" customWidth="1"/>
    <col min="6137" max="6137" width="12" style="220" customWidth="1"/>
    <col min="6138" max="6138" width="15" style="220" customWidth="1"/>
    <col min="6139" max="6139" width="11.109375" style="220" customWidth="1"/>
    <col min="6140" max="6146" width="0" style="220" hidden="1" customWidth="1"/>
    <col min="6147" max="6149" width="9" style="220" customWidth="1"/>
    <col min="6150" max="6150" width="0.88671875" style="220" customWidth="1"/>
    <col min="6151" max="6387" width="9" style="220"/>
    <col min="6388" max="6388" width="2.88671875" style="220" customWidth="1"/>
    <col min="6389" max="6389" width="51.5546875" style="220" customWidth="1"/>
    <col min="6390" max="6390" width="4.33203125" style="220" customWidth="1"/>
    <col min="6391" max="6391" width="13.6640625" style="220" customWidth="1"/>
    <col min="6392" max="6392" width="11.33203125" style="220" customWidth="1"/>
    <col min="6393" max="6393" width="12" style="220" customWidth="1"/>
    <col min="6394" max="6394" width="15" style="220" customWidth="1"/>
    <col min="6395" max="6395" width="11.109375" style="220" customWidth="1"/>
    <col min="6396" max="6402" width="0" style="220" hidden="1" customWidth="1"/>
    <col min="6403" max="6405" width="9" style="220" customWidth="1"/>
    <col min="6406" max="6406" width="0.88671875" style="220" customWidth="1"/>
    <col min="6407" max="6643" width="9" style="220"/>
    <col min="6644" max="6644" width="2.88671875" style="220" customWidth="1"/>
    <col min="6645" max="6645" width="51.5546875" style="220" customWidth="1"/>
    <col min="6646" max="6646" width="4.33203125" style="220" customWidth="1"/>
    <col min="6647" max="6647" width="13.6640625" style="220" customWidth="1"/>
    <col min="6648" max="6648" width="11.33203125" style="220" customWidth="1"/>
    <col min="6649" max="6649" width="12" style="220" customWidth="1"/>
    <col min="6650" max="6650" width="15" style="220" customWidth="1"/>
    <col min="6651" max="6651" width="11.109375" style="220" customWidth="1"/>
    <col min="6652" max="6658" width="0" style="220" hidden="1" customWidth="1"/>
    <col min="6659" max="6661" width="9" style="220" customWidth="1"/>
    <col min="6662" max="6662" width="0.88671875" style="220" customWidth="1"/>
    <col min="6663" max="6899" width="9" style="220"/>
    <col min="6900" max="6900" width="2.88671875" style="220" customWidth="1"/>
    <col min="6901" max="6901" width="51.5546875" style="220" customWidth="1"/>
    <col min="6902" max="6902" width="4.33203125" style="220" customWidth="1"/>
    <col min="6903" max="6903" width="13.6640625" style="220" customWidth="1"/>
    <col min="6904" max="6904" width="11.33203125" style="220" customWidth="1"/>
    <col min="6905" max="6905" width="12" style="220" customWidth="1"/>
    <col min="6906" max="6906" width="15" style="220" customWidth="1"/>
    <col min="6907" max="6907" width="11.109375" style="220" customWidth="1"/>
    <col min="6908" max="6914" width="0" style="220" hidden="1" customWidth="1"/>
    <col min="6915" max="6917" width="9" style="220" customWidth="1"/>
    <col min="6918" max="6918" width="0.88671875" style="220" customWidth="1"/>
    <col min="6919" max="7155" width="9" style="220"/>
    <col min="7156" max="7156" width="2.88671875" style="220" customWidth="1"/>
    <col min="7157" max="7157" width="51.5546875" style="220" customWidth="1"/>
    <col min="7158" max="7158" width="4.33203125" style="220" customWidth="1"/>
    <col min="7159" max="7159" width="13.6640625" style="220" customWidth="1"/>
    <col min="7160" max="7160" width="11.33203125" style="220" customWidth="1"/>
    <col min="7161" max="7161" width="12" style="220" customWidth="1"/>
    <col min="7162" max="7162" width="15" style="220" customWidth="1"/>
    <col min="7163" max="7163" width="11.109375" style="220" customWidth="1"/>
    <col min="7164" max="7170" width="0" style="220" hidden="1" customWidth="1"/>
    <col min="7171" max="7173" width="9" style="220" customWidth="1"/>
    <col min="7174" max="7174" width="0.88671875" style="220" customWidth="1"/>
    <col min="7175" max="7411" width="9" style="220"/>
    <col min="7412" max="7412" width="2.88671875" style="220" customWidth="1"/>
    <col min="7413" max="7413" width="51.5546875" style="220" customWidth="1"/>
    <col min="7414" max="7414" width="4.33203125" style="220" customWidth="1"/>
    <col min="7415" max="7415" width="13.6640625" style="220" customWidth="1"/>
    <col min="7416" max="7416" width="11.33203125" style="220" customWidth="1"/>
    <col min="7417" max="7417" width="12" style="220" customWidth="1"/>
    <col min="7418" max="7418" width="15" style="220" customWidth="1"/>
    <col min="7419" max="7419" width="11.109375" style="220" customWidth="1"/>
    <col min="7420" max="7426" width="0" style="220" hidden="1" customWidth="1"/>
    <col min="7427" max="7429" width="9" style="220" customWidth="1"/>
    <col min="7430" max="7430" width="0.88671875" style="220" customWidth="1"/>
    <col min="7431" max="7667" width="9" style="220"/>
    <col min="7668" max="7668" width="2.88671875" style="220" customWidth="1"/>
    <col min="7669" max="7669" width="51.5546875" style="220" customWidth="1"/>
    <col min="7670" max="7670" width="4.33203125" style="220" customWidth="1"/>
    <col min="7671" max="7671" width="13.6640625" style="220" customWidth="1"/>
    <col min="7672" max="7672" width="11.33203125" style="220" customWidth="1"/>
    <col min="7673" max="7673" width="12" style="220" customWidth="1"/>
    <col min="7674" max="7674" width="15" style="220" customWidth="1"/>
    <col min="7675" max="7675" width="11.109375" style="220" customWidth="1"/>
    <col min="7676" max="7682" width="0" style="220" hidden="1" customWidth="1"/>
    <col min="7683" max="7685" width="9" style="220" customWidth="1"/>
    <col min="7686" max="7686" width="0.88671875" style="220" customWidth="1"/>
    <col min="7687" max="7923" width="9" style="220"/>
    <col min="7924" max="7924" width="2.88671875" style="220" customWidth="1"/>
    <col min="7925" max="7925" width="51.5546875" style="220" customWidth="1"/>
    <col min="7926" max="7926" width="4.33203125" style="220" customWidth="1"/>
    <col min="7927" max="7927" width="13.6640625" style="220" customWidth="1"/>
    <col min="7928" max="7928" width="11.33203125" style="220" customWidth="1"/>
    <col min="7929" max="7929" width="12" style="220" customWidth="1"/>
    <col min="7930" max="7930" width="15" style="220" customWidth="1"/>
    <col min="7931" max="7931" width="11.109375" style="220" customWidth="1"/>
    <col min="7932" max="7938" width="0" style="220" hidden="1" customWidth="1"/>
    <col min="7939" max="7941" width="9" style="220" customWidth="1"/>
    <col min="7942" max="7942" width="0.88671875" style="220" customWidth="1"/>
    <col min="7943" max="8179" width="9" style="220"/>
    <col min="8180" max="8180" width="2.88671875" style="220" customWidth="1"/>
    <col min="8181" max="8181" width="51.5546875" style="220" customWidth="1"/>
    <col min="8182" max="8182" width="4.33203125" style="220" customWidth="1"/>
    <col min="8183" max="8183" width="13.6640625" style="220" customWidth="1"/>
    <col min="8184" max="8184" width="11.33203125" style="220" customWidth="1"/>
    <col min="8185" max="8185" width="12" style="220" customWidth="1"/>
    <col min="8186" max="8186" width="15" style="220" customWidth="1"/>
    <col min="8187" max="8187" width="11.109375" style="220" customWidth="1"/>
    <col min="8188" max="8194" width="0" style="220" hidden="1" customWidth="1"/>
    <col min="8195" max="8197" width="9" style="220" customWidth="1"/>
    <col min="8198" max="8198" width="0.88671875" style="220" customWidth="1"/>
    <col min="8199" max="8435" width="9" style="220"/>
    <col min="8436" max="8436" width="2.88671875" style="220" customWidth="1"/>
    <col min="8437" max="8437" width="51.5546875" style="220" customWidth="1"/>
    <col min="8438" max="8438" width="4.33203125" style="220" customWidth="1"/>
    <col min="8439" max="8439" width="13.6640625" style="220" customWidth="1"/>
    <col min="8440" max="8440" width="11.33203125" style="220" customWidth="1"/>
    <col min="8441" max="8441" width="12" style="220" customWidth="1"/>
    <col min="8442" max="8442" width="15" style="220" customWidth="1"/>
    <col min="8443" max="8443" width="11.109375" style="220" customWidth="1"/>
    <col min="8444" max="8450" width="0" style="220" hidden="1" customWidth="1"/>
    <col min="8451" max="8453" width="9" style="220" customWidth="1"/>
    <col min="8454" max="8454" width="0.88671875" style="220" customWidth="1"/>
    <col min="8455" max="8691" width="9" style="220"/>
    <col min="8692" max="8692" width="2.88671875" style="220" customWidth="1"/>
    <col min="8693" max="8693" width="51.5546875" style="220" customWidth="1"/>
    <col min="8694" max="8694" width="4.33203125" style="220" customWidth="1"/>
    <col min="8695" max="8695" width="13.6640625" style="220" customWidth="1"/>
    <col min="8696" max="8696" width="11.33203125" style="220" customWidth="1"/>
    <col min="8697" max="8697" width="12" style="220" customWidth="1"/>
    <col min="8698" max="8698" width="15" style="220" customWidth="1"/>
    <col min="8699" max="8699" width="11.109375" style="220" customWidth="1"/>
    <col min="8700" max="8706" width="0" style="220" hidden="1" customWidth="1"/>
    <col min="8707" max="8709" width="9" style="220" customWidth="1"/>
    <col min="8710" max="8710" width="0.88671875" style="220" customWidth="1"/>
    <col min="8711" max="8947" width="9" style="220"/>
    <col min="8948" max="8948" width="2.88671875" style="220" customWidth="1"/>
    <col min="8949" max="8949" width="51.5546875" style="220" customWidth="1"/>
    <col min="8950" max="8950" width="4.33203125" style="220" customWidth="1"/>
    <col min="8951" max="8951" width="13.6640625" style="220" customWidth="1"/>
    <col min="8952" max="8952" width="11.33203125" style="220" customWidth="1"/>
    <col min="8953" max="8953" width="12" style="220" customWidth="1"/>
    <col min="8954" max="8954" width="15" style="220" customWidth="1"/>
    <col min="8955" max="8955" width="11.109375" style="220" customWidth="1"/>
    <col min="8956" max="8962" width="0" style="220" hidden="1" customWidth="1"/>
    <col min="8963" max="8965" width="9" style="220" customWidth="1"/>
    <col min="8966" max="8966" width="0.88671875" style="220" customWidth="1"/>
    <col min="8967" max="9203" width="9" style="220"/>
    <col min="9204" max="9204" width="2.88671875" style="220" customWidth="1"/>
    <col min="9205" max="9205" width="51.5546875" style="220" customWidth="1"/>
    <col min="9206" max="9206" width="4.33203125" style="220" customWidth="1"/>
    <col min="9207" max="9207" width="13.6640625" style="220" customWidth="1"/>
    <col min="9208" max="9208" width="11.33203125" style="220" customWidth="1"/>
    <col min="9209" max="9209" width="12" style="220" customWidth="1"/>
    <col min="9210" max="9210" width="15" style="220" customWidth="1"/>
    <col min="9211" max="9211" width="11.109375" style="220" customWidth="1"/>
    <col min="9212" max="9218" width="0" style="220" hidden="1" customWidth="1"/>
    <col min="9219" max="9221" width="9" style="220" customWidth="1"/>
    <col min="9222" max="9222" width="0.88671875" style="220" customWidth="1"/>
    <col min="9223" max="9459" width="9" style="220"/>
    <col min="9460" max="9460" width="2.88671875" style="220" customWidth="1"/>
    <col min="9461" max="9461" width="51.5546875" style="220" customWidth="1"/>
    <col min="9462" max="9462" width="4.33203125" style="220" customWidth="1"/>
    <col min="9463" max="9463" width="13.6640625" style="220" customWidth="1"/>
    <col min="9464" max="9464" width="11.33203125" style="220" customWidth="1"/>
    <col min="9465" max="9465" width="12" style="220" customWidth="1"/>
    <col min="9466" max="9466" width="15" style="220" customWidth="1"/>
    <col min="9467" max="9467" width="11.109375" style="220" customWidth="1"/>
    <col min="9468" max="9474" width="0" style="220" hidden="1" customWidth="1"/>
    <col min="9475" max="9477" width="9" style="220" customWidth="1"/>
    <col min="9478" max="9478" width="0.88671875" style="220" customWidth="1"/>
    <col min="9479" max="9715" width="9" style="220"/>
    <col min="9716" max="9716" width="2.88671875" style="220" customWidth="1"/>
    <col min="9717" max="9717" width="51.5546875" style="220" customWidth="1"/>
    <col min="9718" max="9718" width="4.33203125" style="220" customWidth="1"/>
    <col min="9719" max="9719" width="13.6640625" style="220" customWidth="1"/>
    <col min="9720" max="9720" width="11.33203125" style="220" customWidth="1"/>
    <col min="9721" max="9721" width="12" style="220" customWidth="1"/>
    <col min="9722" max="9722" width="15" style="220" customWidth="1"/>
    <col min="9723" max="9723" width="11.109375" style="220" customWidth="1"/>
    <col min="9724" max="9730" width="0" style="220" hidden="1" customWidth="1"/>
    <col min="9731" max="9733" width="9" style="220" customWidth="1"/>
    <col min="9734" max="9734" width="0.88671875" style="220" customWidth="1"/>
    <col min="9735" max="9971" width="9" style="220"/>
    <col min="9972" max="9972" width="2.88671875" style="220" customWidth="1"/>
    <col min="9973" max="9973" width="51.5546875" style="220" customWidth="1"/>
    <col min="9974" max="9974" width="4.33203125" style="220" customWidth="1"/>
    <col min="9975" max="9975" width="13.6640625" style="220" customWidth="1"/>
    <col min="9976" max="9976" width="11.33203125" style="220" customWidth="1"/>
    <col min="9977" max="9977" width="12" style="220" customWidth="1"/>
    <col min="9978" max="9978" width="15" style="220" customWidth="1"/>
    <col min="9979" max="9979" width="11.109375" style="220" customWidth="1"/>
    <col min="9980" max="9986" width="0" style="220" hidden="1" customWidth="1"/>
    <col min="9987" max="9989" width="9" style="220" customWidth="1"/>
    <col min="9990" max="9990" width="0.88671875" style="220" customWidth="1"/>
    <col min="9991" max="10227" width="9" style="220"/>
    <col min="10228" max="10228" width="2.88671875" style="220" customWidth="1"/>
    <col min="10229" max="10229" width="51.5546875" style="220" customWidth="1"/>
    <col min="10230" max="10230" width="4.33203125" style="220" customWidth="1"/>
    <col min="10231" max="10231" width="13.6640625" style="220" customWidth="1"/>
    <col min="10232" max="10232" width="11.33203125" style="220" customWidth="1"/>
    <col min="10233" max="10233" width="12" style="220" customWidth="1"/>
    <col min="10234" max="10234" width="15" style="220" customWidth="1"/>
    <col min="10235" max="10235" width="11.109375" style="220" customWidth="1"/>
    <col min="10236" max="10242" width="0" style="220" hidden="1" customWidth="1"/>
    <col min="10243" max="10245" width="9" style="220" customWidth="1"/>
    <col min="10246" max="10246" width="0.88671875" style="220" customWidth="1"/>
    <col min="10247" max="10483" width="9" style="220"/>
    <col min="10484" max="10484" width="2.88671875" style="220" customWidth="1"/>
    <col min="10485" max="10485" width="51.5546875" style="220" customWidth="1"/>
    <col min="10486" max="10486" width="4.33203125" style="220" customWidth="1"/>
    <col min="10487" max="10487" width="13.6640625" style="220" customWidth="1"/>
    <col min="10488" max="10488" width="11.33203125" style="220" customWidth="1"/>
    <col min="10489" max="10489" width="12" style="220" customWidth="1"/>
    <col min="10490" max="10490" width="15" style="220" customWidth="1"/>
    <col min="10491" max="10491" width="11.109375" style="220" customWidth="1"/>
    <col min="10492" max="10498" width="0" style="220" hidden="1" customWidth="1"/>
    <col min="10499" max="10501" width="9" style="220" customWidth="1"/>
    <col min="10502" max="10502" width="0.88671875" style="220" customWidth="1"/>
    <col min="10503" max="10739" width="9" style="220"/>
    <col min="10740" max="10740" width="2.88671875" style="220" customWidth="1"/>
    <col min="10741" max="10741" width="51.5546875" style="220" customWidth="1"/>
    <col min="10742" max="10742" width="4.33203125" style="220" customWidth="1"/>
    <col min="10743" max="10743" width="13.6640625" style="220" customWidth="1"/>
    <col min="10744" max="10744" width="11.33203125" style="220" customWidth="1"/>
    <col min="10745" max="10745" width="12" style="220" customWidth="1"/>
    <col min="10746" max="10746" width="15" style="220" customWidth="1"/>
    <col min="10747" max="10747" width="11.109375" style="220" customWidth="1"/>
    <col min="10748" max="10754" width="0" style="220" hidden="1" customWidth="1"/>
    <col min="10755" max="10757" width="9" style="220" customWidth="1"/>
    <col min="10758" max="10758" width="0.88671875" style="220" customWidth="1"/>
    <col min="10759" max="10995" width="9" style="220"/>
    <col min="10996" max="10996" width="2.88671875" style="220" customWidth="1"/>
    <col min="10997" max="10997" width="51.5546875" style="220" customWidth="1"/>
    <col min="10998" max="10998" width="4.33203125" style="220" customWidth="1"/>
    <col min="10999" max="10999" width="13.6640625" style="220" customWidth="1"/>
    <col min="11000" max="11000" width="11.33203125" style="220" customWidth="1"/>
    <col min="11001" max="11001" width="12" style="220" customWidth="1"/>
    <col min="11002" max="11002" width="15" style="220" customWidth="1"/>
    <col min="11003" max="11003" width="11.109375" style="220" customWidth="1"/>
    <col min="11004" max="11010" width="0" style="220" hidden="1" customWidth="1"/>
    <col min="11011" max="11013" width="9" style="220" customWidth="1"/>
    <col min="11014" max="11014" width="0.88671875" style="220" customWidth="1"/>
    <col min="11015" max="11251" width="9" style="220"/>
    <col min="11252" max="11252" width="2.88671875" style="220" customWidth="1"/>
    <col min="11253" max="11253" width="51.5546875" style="220" customWidth="1"/>
    <col min="11254" max="11254" width="4.33203125" style="220" customWidth="1"/>
    <col min="11255" max="11255" width="13.6640625" style="220" customWidth="1"/>
    <col min="11256" max="11256" width="11.33203125" style="220" customWidth="1"/>
    <col min="11257" max="11257" width="12" style="220" customWidth="1"/>
    <col min="11258" max="11258" width="15" style="220" customWidth="1"/>
    <col min="11259" max="11259" width="11.109375" style="220" customWidth="1"/>
    <col min="11260" max="11266" width="0" style="220" hidden="1" customWidth="1"/>
    <col min="11267" max="11269" width="9" style="220" customWidth="1"/>
    <col min="11270" max="11270" width="0.88671875" style="220" customWidth="1"/>
    <col min="11271" max="11507" width="9" style="220"/>
    <col min="11508" max="11508" width="2.88671875" style="220" customWidth="1"/>
    <col min="11509" max="11509" width="51.5546875" style="220" customWidth="1"/>
    <col min="11510" max="11510" width="4.33203125" style="220" customWidth="1"/>
    <col min="11511" max="11511" width="13.6640625" style="220" customWidth="1"/>
    <col min="11512" max="11512" width="11.33203125" style="220" customWidth="1"/>
    <col min="11513" max="11513" width="12" style="220" customWidth="1"/>
    <col min="11514" max="11514" width="15" style="220" customWidth="1"/>
    <col min="11515" max="11515" width="11.109375" style="220" customWidth="1"/>
    <col min="11516" max="11522" width="0" style="220" hidden="1" customWidth="1"/>
    <col min="11523" max="11525" width="9" style="220" customWidth="1"/>
    <col min="11526" max="11526" width="0.88671875" style="220" customWidth="1"/>
    <col min="11527" max="11763" width="9" style="220"/>
    <col min="11764" max="11764" width="2.88671875" style="220" customWidth="1"/>
    <col min="11765" max="11765" width="51.5546875" style="220" customWidth="1"/>
    <col min="11766" max="11766" width="4.33203125" style="220" customWidth="1"/>
    <col min="11767" max="11767" width="13.6640625" style="220" customWidth="1"/>
    <col min="11768" max="11768" width="11.33203125" style="220" customWidth="1"/>
    <col min="11769" max="11769" width="12" style="220" customWidth="1"/>
    <col min="11770" max="11770" width="15" style="220" customWidth="1"/>
    <col min="11771" max="11771" width="11.109375" style="220" customWidth="1"/>
    <col min="11772" max="11778" width="0" style="220" hidden="1" customWidth="1"/>
    <col min="11779" max="11781" width="9" style="220" customWidth="1"/>
    <col min="11782" max="11782" width="0.88671875" style="220" customWidth="1"/>
    <col min="11783" max="12019" width="9" style="220"/>
    <col min="12020" max="12020" width="2.88671875" style="220" customWidth="1"/>
    <col min="12021" max="12021" width="51.5546875" style="220" customWidth="1"/>
    <col min="12022" max="12022" width="4.33203125" style="220" customWidth="1"/>
    <col min="12023" max="12023" width="13.6640625" style="220" customWidth="1"/>
    <col min="12024" max="12024" width="11.33203125" style="220" customWidth="1"/>
    <col min="12025" max="12025" width="12" style="220" customWidth="1"/>
    <col min="12026" max="12026" width="15" style="220" customWidth="1"/>
    <col min="12027" max="12027" width="11.109375" style="220" customWidth="1"/>
    <col min="12028" max="12034" width="0" style="220" hidden="1" customWidth="1"/>
    <col min="12035" max="12037" width="9" style="220" customWidth="1"/>
    <col min="12038" max="12038" width="0.88671875" style="220" customWidth="1"/>
    <col min="12039" max="12275" width="9" style="220"/>
    <col min="12276" max="12276" width="2.88671875" style="220" customWidth="1"/>
    <col min="12277" max="12277" width="51.5546875" style="220" customWidth="1"/>
    <col min="12278" max="12278" width="4.33203125" style="220" customWidth="1"/>
    <col min="12279" max="12279" width="13.6640625" style="220" customWidth="1"/>
    <col min="12280" max="12280" width="11.33203125" style="220" customWidth="1"/>
    <col min="12281" max="12281" width="12" style="220" customWidth="1"/>
    <col min="12282" max="12282" width="15" style="220" customWidth="1"/>
    <col min="12283" max="12283" width="11.109375" style="220" customWidth="1"/>
    <col min="12284" max="12290" width="0" style="220" hidden="1" customWidth="1"/>
    <col min="12291" max="12293" width="9" style="220" customWidth="1"/>
    <col min="12294" max="12294" width="0.88671875" style="220" customWidth="1"/>
    <col min="12295" max="12531" width="9" style="220"/>
    <col min="12532" max="12532" width="2.88671875" style="220" customWidth="1"/>
    <col min="12533" max="12533" width="51.5546875" style="220" customWidth="1"/>
    <col min="12534" max="12534" width="4.33203125" style="220" customWidth="1"/>
    <col min="12535" max="12535" width="13.6640625" style="220" customWidth="1"/>
    <col min="12536" max="12536" width="11.33203125" style="220" customWidth="1"/>
    <col min="12537" max="12537" width="12" style="220" customWidth="1"/>
    <col min="12538" max="12538" width="15" style="220" customWidth="1"/>
    <col min="12539" max="12539" width="11.109375" style="220" customWidth="1"/>
    <col min="12540" max="12546" width="0" style="220" hidden="1" customWidth="1"/>
    <col min="12547" max="12549" width="9" style="220" customWidth="1"/>
    <col min="12550" max="12550" width="0.88671875" style="220" customWidth="1"/>
    <col min="12551" max="12787" width="9" style="220"/>
    <col min="12788" max="12788" width="2.88671875" style="220" customWidth="1"/>
    <col min="12789" max="12789" width="51.5546875" style="220" customWidth="1"/>
    <col min="12790" max="12790" width="4.33203125" style="220" customWidth="1"/>
    <col min="12791" max="12791" width="13.6640625" style="220" customWidth="1"/>
    <col min="12792" max="12792" width="11.33203125" style="220" customWidth="1"/>
    <col min="12793" max="12793" width="12" style="220" customWidth="1"/>
    <col min="12794" max="12794" width="15" style="220" customWidth="1"/>
    <col min="12795" max="12795" width="11.109375" style="220" customWidth="1"/>
    <col min="12796" max="12802" width="0" style="220" hidden="1" customWidth="1"/>
    <col min="12803" max="12805" width="9" style="220" customWidth="1"/>
    <col min="12806" max="12806" width="0.88671875" style="220" customWidth="1"/>
    <col min="12807" max="13043" width="9" style="220"/>
    <col min="13044" max="13044" width="2.88671875" style="220" customWidth="1"/>
    <col min="13045" max="13045" width="51.5546875" style="220" customWidth="1"/>
    <col min="13046" max="13046" width="4.33203125" style="220" customWidth="1"/>
    <col min="13047" max="13047" width="13.6640625" style="220" customWidth="1"/>
    <col min="13048" max="13048" width="11.33203125" style="220" customWidth="1"/>
    <col min="13049" max="13049" width="12" style="220" customWidth="1"/>
    <col min="13050" max="13050" width="15" style="220" customWidth="1"/>
    <col min="13051" max="13051" width="11.109375" style="220" customWidth="1"/>
    <col min="13052" max="13058" width="0" style="220" hidden="1" customWidth="1"/>
    <col min="13059" max="13061" width="9" style="220" customWidth="1"/>
    <col min="13062" max="13062" width="0.88671875" style="220" customWidth="1"/>
    <col min="13063" max="13299" width="9" style="220"/>
    <col min="13300" max="13300" width="2.88671875" style="220" customWidth="1"/>
    <col min="13301" max="13301" width="51.5546875" style="220" customWidth="1"/>
    <col min="13302" max="13302" width="4.33203125" style="220" customWidth="1"/>
    <col min="13303" max="13303" width="13.6640625" style="220" customWidth="1"/>
    <col min="13304" max="13304" width="11.33203125" style="220" customWidth="1"/>
    <col min="13305" max="13305" width="12" style="220" customWidth="1"/>
    <col min="13306" max="13306" width="15" style="220" customWidth="1"/>
    <col min="13307" max="13307" width="11.109375" style="220" customWidth="1"/>
    <col min="13308" max="13314" width="0" style="220" hidden="1" customWidth="1"/>
    <col min="13315" max="13317" width="9" style="220" customWidth="1"/>
    <col min="13318" max="13318" width="0.88671875" style="220" customWidth="1"/>
    <col min="13319" max="13555" width="9" style="220"/>
    <col min="13556" max="13556" width="2.88671875" style="220" customWidth="1"/>
    <col min="13557" max="13557" width="51.5546875" style="220" customWidth="1"/>
    <col min="13558" max="13558" width="4.33203125" style="220" customWidth="1"/>
    <col min="13559" max="13559" width="13.6640625" style="220" customWidth="1"/>
    <col min="13560" max="13560" width="11.33203125" style="220" customWidth="1"/>
    <col min="13561" max="13561" width="12" style="220" customWidth="1"/>
    <col min="13562" max="13562" width="15" style="220" customWidth="1"/>
    <col min="13563" max="13563" width="11.109375" style="220" customWidth="1"/>
    <col min="13564" max="13570" width="0" style="220" hidden="1" customWidth="1"/>
    <col min="13571" max="13573" width="9" style="220" customWidth="1"/>
    <col min="13574" max="13574" width="0.88671875" style="220" customWidth="1"/>
    <col min="13575" max="13811" width="9" style="220"/>
    <col min="13812" max="13812" width="2.88671875" style="220" customWidth="1"/>
    <col min="13813" max="13813" width="51.5546875" style="220" customWidth="1"/>
    <col min="13814" max="13814" width="4.33203125" style="220" customWidth="1"/>
    <col min="13815" max="13815" width="13.6640625" style="220" customWidth="1"/>
    <col min="13816" max="13816" width="11.33203125" style="220" customWidth="1"/>
    <col min="13817" max="13817" width="12" style="220" customWidth="1"/>
    <col min="13818" max="13818" width="15" style="220" customWidth="1"/>
    <col min="13819" max="13819" width="11.109375" style="220" customWidth="1"/>
    <col min="13820" max="13826" width="0" style="220" hidden="1" customWidth="1"/>
    <col min="13827" max="13829" width="9" style="220" customWidth="1"/>
    <col min="13830" max="13830" width="0.88671875" style="220" customWidth="1"/>
    <col min="13831" max="14067" width="9" style="220"/>
    <col min="14068" max="14068" width="2.88671875" style="220" customWidth="1"/>
    <col min="14069" max="14069" width="51.5546875" style="220" customWidth="1"/>
    <col min="14070" max="14070" width="4.33203125" style="220" customWidth="1"/>
    <col min="14071" max="14071" width="13.6640625" style="220" customWidth="1"/>
    <col min="14072" max="14072" width="11.33203125" style="220" customWidth="1"/>
    <col min="14073" max="14073" width="12" style="220" customWidth="1"/>
    <col min="14074" max="14074" width="15" style="220" customWidth="1"/>
    <col min="14075" max="14075" width="11.109375" style="220" customWidth="1"/>
    <col min="14076" max="14082" width="0" style="220" hidden="1" customWidth="1"/>
    <col min="14083" max="14085" width="9" style="220" customWidth="1"/>
    <col min="14086" max="14086" width="0.88671875" style="220" customWidth="1"/>
    <col min="14087" max="14323" width="9" style="220"/>
    <col min="14324" max="14324" width="2.88671875" style="220" customWidth="1"/>
    <col min="14325" max="14325" width="51.5546875" style="220" customWidth="1"/>
    <col min="14326" max="14326" width="4.33203125" style="220" customWidth="1"/>
    <col min="14327" max="14327" width="13.6640625" style="220" customWidth="1"/>
    <col min="14328" max="14328" width="11.33203125" style="220" customWidth="1"/>
    <col min="14329" max="14329" width="12" style="220" customWidth="1"/>
    <col min="14330" max="14330" width="15" style="220" customWidth="1"/>
    <col min="14331" max="14331" width="11.109375" style="220" customWidth="1"/>
    <col min="14332" max="14338" width="0" style="220" hidden="1" customWidth="1"/>
    <col min="14339" max="14341" width="9" style="220" customWidth="1"/>
    <col min="14342" max="14342" width="0.88671875" style="220" customWidth="1"/>
    <col min="14343" max="14579" width="9" style="220"/>
    <col min="14580" max="14580" width="2.88671875" style="220" customWidth="1"/>
    <col min="14581" max="14581" width="51.5546875" style="220" customWidth="1"/>
    <col min="14582" max="14582" width="4.33203125" style="220" customWidth="1"/>
    <col min="14583" max="14583" width="13.6640625" style="220" customWidth="1"/>
    <col min="14584" max="14584" width="11.33203125" style="220" customWidth="1"/>
    <col min="14585" max="14585" width="12" style="220" customWidth="1"/>
    <col min="14586" max="14586" width="15" style="220" customWidth="1"/>
    <col min="14587" max="14587" width="11.109375" style="220" customWidth="1"/>
    <col min="14588" max="14594" width="0" style="220" hidden="1" customWidth="1"/>
    <col min="14595" max="14597" width="9" style="220" customWidth="1"/>
    <col min="14598" max="14598" width="0.88671875" style="220" customWidth="1"/>
    <col min="14599" max="14835" width="9" style="220"/>
    <col min="14836" max="14836" width="2.88671875" style="220" customWidth="1"/>
    <col min="14837" max="14837" width="51.5546875" style="220" customWidth="1"/>
    <col min="14838" max="14838" width="4.33203125" style="220" customWidth="1"/>
    <col min="14839" max="14839" width="13.6640625" style="220" customWidth="1"/>
    <col min="14840" max="14840" width="11.33203125" style="220" customWidth="1"/>
    <col min="14841" max="14841" width="12" style="220" customWidth="1"/>
    <col min="14842" max="14842" width="15" style="220" customWidth="1"/>
    <col min="14843" max="14843" width="11.109375" style="220" customWidth="1"/>
    <col min="14844" max="14850" width="0" style="220" hidden="1" customWidth="1"/>
    <col min="14851" max="14853" width="9" style="220" customWidth="1"/>
    <col min="14854" max="14854" width="0.88671875" style="220" customWidth="1"/>
    <col min="14855" max="15091" width="9" style="220"/>
    <col min="15092" max="15092" width="2.88671875" style="220" customWidth="1"/>
    <col min="15093" max="15093" width="51.5546875" style="220" customWidth="1"/>
    <col min="15094" max="15094" width="4.33203125" style="220" customWidth="1"/>
    <col min="15095" max="15095" width="13.6640625" style="220" customWidth="1"/>
    <col min="15096" max="15096" width="11.33203125" style="220" customWidth="1"/>
    <col min="15097" max="15097" width="12" style="220" customWidth="1"/>
    <col min="15098" max="15098" width="15" style="220" customWidth="1"/>
    <col min="15099" max="15099" width="11.109375" style="220" customWidth="1"/>
    <col min="15100" max="15106" width="0" style="220" hidden="1" customWidth="1"/>
    <col min="15107" max="15109" width="9" style="220" customWidth="1"/>
    <col min="15110" max="15110" width="0.88671875" style="220" customWidth="1"/>
    <col min="15111" max="15347" width="9" style="220"/>
    <col min="15348" max="15348" width="2.88671875" style="220" customWidth="1"/>
    <col min="15349" max="15349" width="51.5546875" style="220" customWidth="1"/>
    <col min="15350" max="15350" width="4.33203125" style="220" customWidth="1"/>
    <col min="15351" max="15351" width="13.6640625" style="220" customWidth="1"/>
    <col min="15352" max="15352" width="11.33203125" style="220" customWidth="1"/>
    <col min="15353" max="15353" width="12" style="220" customWidth="1"/>
    <col min="15354" max="15354" width="15" style="220" customWidth="1"/>
    <col min="15355" max="15355" width="11.109375" style="220" customWidth="1"/>
    <col min="15356" max="15362" width="0" style="220" hidden="1" customWidth="1"/>
    <col min="15363" max="15365" width="9" style="220" customWidth="1"/>
    <col min="15366" max="15366" width="0.88671875" style="220" customWidth="1"/>
    <col min="15367" max="15603" width="9" style="220"/>
    <col min="15604" max="15604" width="2.88671875" style="220" customWidth="1"/>
    <col min="15605" max="15605" width="51.5546875" style="220" customWidth="1"/>
    <col min="15606" max="15606" width="4.33203125" style="220" customWidth="1"/>
    <col min="15607" max="15607" width="13.6640625" style="220" customWidth="1"/>
    <col min="15608" max="15608" width="11.33203125" style="220" customWidth="1"/>
    <col min="15609" max="15609" width="12" style="220" customWidth="1"/>
    <col min="15610" max="15610" width="15" style="220" customWidth="1"/>
    <col min="15611" max="15611" width="11.109375" style="220" customWidth="1"/>
    <col min="15612" max="15618" width="0" style="220" hidden="1" customWidth="1"/>
    <col min="15619" max="15621" width="9" style="220" customWidth="1"/>
    <col min="15622" max="15622" width="0.88671875" style="220" customWidth="1"/>
    <col min="15623" max="15859" width="9" style="220"/>
    <col min="15860" max="15860" width="2.88671875" style="220" customWidth="1"/>
    <col min="15861" max="15861" width="51.5546875" style="220" customWidth="1"/>
    <col min="15862" max="15862" width="4.33203125" style="220" customWidth="1"/>
    <col min="15863" max="15863" width="13.6640625" style="220" customWidth="1"/>
    <col min="15864" max="15864" width="11.33203125" style="220" customWidth="1"/>
    <col min="15865" max="15865" width="12" style="220" customWidth="1"/>
    <col min="15866" max="15866" width="15" style="220" customWidth="1"/>
    <col min="15867" max="15867" width="11.109375" style="220" customWidth="1"/>
    <col min="15868" max="15874" width="0" style="220" hidden="1" customWidth="1"/>
    <col min="15875" max="15877" width="9" style="220" customWidth="1"/>
    <col min="15878" max="15878" width="0.88671875" style="220" customWidth="1"/>
    <col min="15879" max="16115" width="9" style="220"/>
    <col min="16116" max="16116" width="2.88671875" style="220" customWidth="1"/>
    <col min="16117" max="16117" width="51.5546875" style="220" customWidth="1"/>
    <col min="16118" max="16118" width="4.33203125" style="220" customWidth="1"/>
    <col min="16119" max="16119" width="13.6640625" style="220" customWidth="1"/>
    <col min="16120" max="16120" width="11.33203125" style="220" customWidth="1"/>
    <col min="16121" max="16121" width="12" style="220" customWidth="1"/>
    <col min="16122" max="16122" width="15" style="220" customWidth="1"/>
    <col min="16123" max="16123" width="11.109375" style="220" customWidth="1"/>
    <col min="16124" max="16130" width="0" style="220" hidden="1" customWidth="1"/>
    <col min="16131" max="16133" width="9" style="220" customWidth="1"/>
    <col min="16134" max="16134" width="0.88671875" style="220" customWidth="1"/>
    <col min="16135" max="16384" width="9" style="220"/>
  </cols>
  <sheetData>
    <row r="1" spans="1:13" ht="38.25" customHeight="1">
      <c r="A1" s="559"/>
      <c r="B1" s="559"/>
      <c r="C1" s="559"/>
      <c r="D1" s="740" t="s">
        <v>291</v>
      </c>
      <c r="E1" s="740"/>
      <c r="F1" s="740"/>
    </row>
    <row r="2" spans="1:13" ht="60.75" customHeight="1">
      <c r="A2" s="742" t="s">
        <v>367</v>
      </c>
      <c r="B2" s="742"/>
      <c r="C2" s="742"/>
      <c r="D2" s="742"/>
      <c r="E2" s="742"/>
      <c r="F2" s="742"/>
    </row>
    <row r="3" spans="1:13" ht="19.5" customHeight="1">
      <c r="A3" s="754"/>
      <c r="B3" s="754"/>
      <c r="C3" s="560"/>
      <c r="D3" s="561"/>
      <c r="E3" s="562"/>
      <c r="F3" s="563" t="s">
        <v>232</v>
      </c>
    </row>
    <row r="4" spans="1:13" ht="19.5" customHeight="1">
      <c r="A4" s="755" t="s">
        <v>55</v>
      </c>
      <c r="B4" s="755"/>
      <c r="C4" s="772" t="s">
        <v>270</v>
      </c>
      <c r="D4" s="761" t="s">
        <v>266</v>
      </c>
      <c r="E4" s="768" t="s">
        <v>269</v>
      </c>
      <c r="F4" s="761" t="s">
        <v>267</v>
      </c>
      <c r="G4" s="222"/>
    </row>
    <row r="5" spans="1:13" ht="77.25" customHeight="1">
      <c r="A5" s="755"/>
      <c r="B5" s="755"/>
      <c r="C5" s="772"/>
      <c r="D5" s="761"/>
      <c r="E5" s="769"/>
      <c r="F5" s="761"/>
    </row>
    <row r="6" spans="1:13" ht="68.400000000000006" customHeight="1">
      <c r="A6" s="746" t="s">
        <v>268</v>
      </c>
      <c r="B6" s="747"/>
      <c r="C6" s="564"/>
      <c r="D6" s="567">
        <f>D7+D12</f>
        <v>1618844</v>
      </c>
      <c r="E6" s="567">
        <f t="shared" ref="E6:F6" si="0">E7+E12</f>
        <v>1586963</v>
      </c>
      <c r="F6" s="567">
        <f t="shared" si="0"/>
        <v>1586892.6300000001</v>
      </c>
    </row>
    <row r="7" spans="1:13" ht="87" customHeight="1">
      <c r="A7" s="750" t="s">
        <v>345</v>
      </c>
      <c r="B7" s="751"/>
      <c r="C7" s="773">
        <v>77</v>
      </c>
      <c r="D7" s="565">
        <f>SUM(D8:D11)</f>
        <v>0</v>
      </c>
      <c r="E7" s="565">
        <f t="shared" ref="E7:F7" si="1">SUM(E8:E11)</f>
        <v>0</v>
      </c>
      <c r="F7" s="565">
        <f t="shared" si="1"/>
        <v>0</v>
      </c>
    </row>
    <row r="8" spans="1:13" ht="54.75" customHeight="1">
      <c r="A8" s="752"/>
      <c r="B8" s="753"/>
      <c r="C8" s="774"/>
      <c r="D8" s="566"/>
      <c r="E8" s="566"/>
      <c r="F8" s="566"/>
    </row>
    <row r="9" spans="1:13" ht="18.75" customHeight="1">
      <c r="A9" s="752"/>
      <c r="B9" s="753"/>
      <c r="C9" s="774"/>
      <c r="D9" s="566"/>
      <c r="E9" s="566"/>
      <c r="F9" s="566"/>
    </row>
    <row r="10" spans="1:13" ht="16.5" customHeight="1">
      <c r="A10" s="752"/>
      <c r="B10" s="753"/>
      <c r="C10" s="774"/>
      <c r="D10" s="566"/>
      <c r="E10" s="566"/>
      <c r="F10" s="566"/>
    </row>
    <row r="11" spans="1:13" ht="18" customHeight="1">
      <c r="A11" s="759"/>
      <c r="B11" s="760"/>
      <c r="C11" s="775"/>
      <c r="D11" s="566"/>
      <c r="E11" s="566"/>
      <c r="F11" s="566"/>
    </row>
    <row r="12" spans="1:13" ht="48.6" customHeight="1">
      <c r="A12" s="748" t="s">
        <v>346</v>
      </c>
      <c r="B12" s="749"/>
      <c r="C12" s="773">
        <v>596</v>
      </c>
      <c r="D12" s="567">
        <f>D13+D20</f>
        <v>1618844</v>
      </c>
      <c r="E12" s="567">
        <f t="shared" ref="E12:F12" si="2">E13+E20</f>
        <v>1586963</v>
      </c>
      <c r="F12" s="567">
        <f t="shared" si="2"/>
        <v>1586892.6300000001</v>
      </c>
      <c r="G12" s="223" t="e">
        <f>#REF!-#REF!</f>
        <v>#REF!</v>
      </c>
      <c r="H12" s="223" t="e">
        <f>#REF!-G12</f>
        <v>#REF!</v>
      </c>
      <c r="I12" s="223" t="e">
        <f>#REF!-H12</f>
        <v>#REF!</v>
      </c>
      <c r="J12" s="223" t="e">
        <f t="shared" ref="J12:M12" si="3">G12-I12</f>
        <v>#REF!</v>
      </c>
      <c r="K12" s="223" t="e">
        <f t="shared" si="3"/>
        <v>#REF!</v>
      </c>
      <c r="L12" s="224" t="e">
        <f t="shared" si="3"/>
        <v>#REF!</v>
      </c>
      <c r="M12" s="224" t="e">
        <f t="shared" si="3"/>
        <v>#REF!</v>
      </c>
    </row>
    <row r="13" spans="1:13" ht="26.4" customHeight="1">
      <c r="A13" s="746" t="s">
        <v>347</v>
      </c>
      <c r="B13" s="747"/>
      <c r="C13" s="774"/>
      <c r="D13" s="567">
        <f>D15+D16+D17+D18+D19</f>
        <v>130000</v>
      </c>
      <c r="E13" s="567">
        <f t="shared" ref="E13:F13" si="4">E15+E16+E17+E18+E19</f>
        <v>130000</v>
      </c>
      <c r="F13" s="567">
        <f t="shared" si="4"/>
        <v>129930.34</v>
      </c>
      <c r="G13" s="223" t="e">
        <f>#REF!-#REF!</f>
        <v>#REF!</v>
      </c>
      <c r="H13" s="223" t="e">
        <f>#REF!-G13</f>
        <v>#REF!</v>
      </c>
      <c r="I13" s="223" t="e">
        <f>#REF!-H13</f>
        <v>#REF!</v>
      </c>
      <c r="J13" s="223" t="e">
        <f t="shared" ref="J13:K13" si="5">G13-I13</f>
        <v>#REF!</v>
      </c>
      <c r="K13" s="225" t="e">
        <f t="shared" si="5"/>
        <v>#REF!</v>
      </c>
      <c r="L13" s="226">
        <f>(732799+206000+951998+373000)/1000</f>
        <v>2263.797</v>
      </c>
      <c r="M13" s="226"/>
    </row>
    <row r="14" spans="1:13" ht="24.6" customHeight="1">
      <c r="A14" s="743" t="s">
        <v>14</v>
      </c>
      <c r="B14" s="744"/>
      <c r="C14" s="774"/>
      <c r="D14" s="764"/>
      <c r="E14" s="765"/>
      <c r="F14" s="766"/>
    </row>
    <row r="15" spans="1:13" ht="39" customHeight="1">
      <c r="A15" s="745" t="s">
        <v>348</v>
      </c>
      <c r="B15" s="745"/>
      <c r="C15" s="774"/>
      <c r="D15" s="566"/>
      <c r="E15" s="566"/>
      <c r="F15" s="566"/>
    </row>
    <row r="16" spans="1:13" ht="19.5" customHeight="1">
      <c r="A16" s="741" t="s">
        <v>349</v>
      </c>
      <c r="B16" s="741"/>
      <c r="C16" s="774"/>
      <c r="D16" s="568"/>
      <c r="E16" s="568"/>
      <c r="F16" s="568"/>
    </row>
    <row r="17" spans="1:6" ht="51" customHeight="1">
      <c r="A17" s="767" t="s">
        <v>350</v>
      </c>
      <c r="B17" s="767"/>
      <c r="C17" s="774"/>
      <c r="D17" s="568">
        <v>130000</v>
      </c>
      <c r="E17" s="568">
        <v>130000</v>
      </c>
      <c r="F17" s="568">
        <v>129930.34</v>
      </c>
    </row>
    <row r="18" spans="1:6" ht="15.75" customHeight="1">
      <c r="A18" s="776" t="s">
        <v>351</v>
      </c>
      <c r="B18" s="776"/>
      <c r="C18" s="774"/>
      <c r="D18" s="568"/>
      <c r="E18" s="568"/>
      <c r="F18" s="568"/>
    </row>
    <row r="19" spans="1:6" ht="19.8" customHeight="1">
      <c r="A19" s="777" t="s">
        <v>352</v>
      </c>
      <c r="B19" s="778"/>
      <c r="C19" s="774"/>
      <c r="D19" s="568"/>
      <c r="E19" s="568"/>
      <c r="F19" s="568"/>
    </row>
    <row r="20" spans="1:6" ht="16.2">
      <c r="A20" s="779" t="s">
        <v>353</v>
      </c>
      <c r="B20" s="779"/>
      <c r="C20" s="774"/>
      <c r="D20" s="569">
        <f>D22+D24+D23</f>
        <v>1488844</v>
      </c>
      <c r="E20" s="569">
        <f t="shared" ref="E20:F20" si="6">E22+E24+E23</f>
        <v>1456963</v>
      </c>
      <c r="F20" s="569">
        <f t="shared" si="6"/>
        <v>1456962.29</v>
      </c>
    </row>
    <row r="21" spans="1:6" ht="20.399999999999999" customHeight="1">
      <c r="A21" s="767" t="s">
        <v>14</v>
      </c>
      <c r="B21" s="767"/>
      <c r="C21" s="774"/>
      <c r="D21" s="756"/>
      <c r="E21" s="757"/>
      <c r="F21" s="758"/>
    </row>
    <row r="22" spans="1:6" ht="19.2" customHeight="1">
      <c r="A22" s="767" t="s">
        <v>354</v>
      </c>
      <c r="B22" s="767"/>
      <c r="C22" s="774"/>
      <c r="D22" s="578">
        <v>1038200</v>
      </c>
      <c r="E22" s="578">
        <v>1038200</v>
      </c>
      <c r="F22" s="578">
        <v>1038200</v>
      </c>
    </row>
    <row r="23" spans="1:6" ht="19.2" customHeight="1">
      <c r="A23" s="767" t="s">
        <v>355</v>
      </c>
      <c r="B23" s="767"/>
      <c r="C23" s="774"/>
      <c r="D23" s="578">
        <v>234414</v>
      </c>
      <c r="E23" s="578">
        <v>234414</v>
      </c>
      <c r="F23" s="578">
        <v>234414</v>
      </c>
    </row>
    <row r="24" spans="1:6" ht="21.6" customHeight="1">
      <c r="A24" s="767" t="s">
        <v>359</v>
      </c>
      <c r="B24" s="767"/>
      <c r="C24" s="775"/>
      <c r="D24" s="578">
        <v>216230</v>
      </c>
      <c r="E24" s="578">
        <v>184349</v>
      </c>
      <c r="F24" s="578">
        <v>184348.29</v>
      </c>
    </row>
    <row r="25" spans="1:6" ht="15.6">
      <c r="A25" s="570"/>
      <c r="B25" s="570"/>
      <c r="C25" s="571"/>
      <c r="D25" s="571"/>
      <c r="E25" s="571"/>
      <c r="F25" s="571"/>
    </row>
    <row r="26" spans="1:6" ht="15.6">
      <c r="A26" s="572"/>
      <c r="B26" s="572"/>
      <c r="C26" s="573"/>
      <c r="D26" s="573"/>
      <c r="E26" s="573"/>
      <c r="F26" s="573"/>
    </row>
    <row r="27" spans="1:6" ht="15.6">
      <c r="A27" s="244" t="s">
        <v>301</v>
      </c>
      <c r="B27" s="231"/>
      <c r="C27" s="231"/>
      <c r="D27" s="762" t="s">
        <v>303</v>
      </c>
      <c r="E27" s="763"/>
      <c r="F27" s="573"/>
    </row>
    <row r="28" spans="1:6" ht="15.6">
      <c r="A28" s="244"/>
      <c r="B28" s="573"/>
      <c r="C28" s="573"/>
      <c r="D28" s="573"/>
      <c r="E28" s="573"/>
      <c r="F28" s="573"/>
    </row>
    <row r="29" spans="1:6">
      <c r="A29" s="770" t="s">
        <v>304</v>
      </c>
      <c r="B29" s="771"/>
      <c r="C29" s="573"/>
      <c r="D29" s="573"/>
      <c r="E29" s="573"/>
      <c r="F29" s="573"/>
    </row>
    <row r="30" spans="1:6">
      <c r="A30" s="573"/>
      <c r="B30" s="573"/>
      <c r="C30" s="573"/>
      <c r="D30" s="573"/>
      <c r="E30" s="573"/>
      <c r="F30" s="573"/>
    </row>
    <row r="31" spans="1:6">
      <c r="A31" s="573"/>
      <c r="B31" s="573"/>
      <c r="C31" s="573"/>
      <c r="D31" s="573"/>
      <c r="E31" s="573"/>
      <c r="F31" s="573"/>
    </row>
    <row r="32" spans="1:6">
      <c r="A32" s="573"/>
      <c r="B32" s="573"/>
      <c r="C32" s="574"/>
      <c r="D32" s="573"/>
      <c r="E32" s="573"/>
      <c r="F32" s="573"/>
    </row>
    <row r="33" spans="1:6">
      <c r="A33" s="573"/>
      <c r="B33" s="573"/>
      <c r="C33" s="574"/>
      <c r="D33" s="573"/>
      <c r="E33" s="573"/>
      <c r="F33" s="573"/>
    </row>
  </sheetData>
  <mergeCells count="33">
    <mergeCell ref="A29:B29"/>
    <mergeCell ref="C4:C5"/>
    <mergeCell ref="A24:B24"/>
    <mergeCell ref="A23:B23"/>
    <mergeCell ref="A6:B6"/>
    <mergeCell ref="C7:C11"/>
    <mergeCell ref="C12:C24"/>
    <mergeCell ref="A17:B17"/>
    <mergeCell ref="A18:B18"/>
    <mergeCell ref="A19:B19"/>
    <mergeCell ref="A20:B20"/>
    <mergeCell ref="A10:B10"/>
    <mergeCell ref="D21:F21"/>
    <mergeCell ref="A11:B11"/>
    <mergeCell ref="D4:D5"/>
    <mergeCell ref="D27:E27"/>
    <mergeCell ref="D14:F14"/>
    <mergeCell ref="F4:F5"/>
    <mergeCell ref="A21:B21"/>
    <mergeCell ref="E4:E5"/>
    <mergeCell ref="A22:B22"/>
    <mergeCell ref="D1:F1"/>
    <mergeCell ref="A16:B16"/>
    <mergeCell ref="A2:F2"/>
    <mergeCell ref="A14:B14"/>
    <mergeCell ref="A15:B15"/>
    <mergeCell ref="A13:B13"/>
    <mergeCell ref="A12:B12"/>
    <mergeCell ref="A7:B7"/>
    <mergeCell ref="A8:B8"/>
    <mergeCell ref="A9:B9"/>
    <mergeCell ref="A3:B3"/>
    <mergeCell ref="A4:B5"/>
  </mergeCells>
  <printOptions horizontalCentered="1"/>
  <pageMargins left="0.39370078740157483" right="0.39370078740157483" top="0.39370078740157483" bottom="0.39370078740157483" header="0" footer="0"/>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498"/>
  <sheetViews>
    <sheetView topLeftCell="A124" zoomScaleNormal="100" workbookViewId="0">
      <selection activeCell="I124" sqref="I124"/>
    </sheetView>
  </sheetViews>
  <sheetFormatPr defaultColWidth="9" defaultRowHeight="15.6"/>
  <cols>
    <col min="1" max="1" width="48.6640625" style="104" customWidth="1"/>
    <col min="2" max="2" width="4.33203125" style="105" customWidth="1"/>
    <col min="3" max="3" width="5.109375" style="105" customWidth="1"/>
    <col min="4" max="4" width="5.88671875" style="105" customWidth="1"/>
    <col min="5" max="5" width="4.109375" style="105" customWidth="1"/>
    <col min="6" max="6" width="4.88671875" style="105" customWidth="1"/>
    <col min="7" max="7" width="14.44140625" style="106" customWidth="1"/>
    <col min="8" max="8" width="16.44140625" style="105" customWidth="1"/>
    <col min="9" max="9" width="15.33203125" style="103" customWidth="1"/>
    <col min="10" max="16384" width="9" style="103"/>
  </cols>
  <sheetData>
    <row r="1" spans="1:9" ht="37.5" customHeight="1">
      <c r="A1" s="365"/>
      <c r="B1" s="365"/>
      <c r="C1" s="365"/>
      <c r="D1" s="365"/>
      <c r="E1" s="365"/>
      <c r="F1" s="365"/>
      <c r="G1" s="365"/>
      <c r="H1" s="780" t="s">
        <v>179</v>
      </c>
      <c r="I1" s="780"/>
    </row>
    <row r="2" spans="1:9" s="105" customFormat="1" ht="30" customHeight="1">
      <c r="A2" s="781" t="s">
        <v>157</v>
      </c>
      <c r="B2" s="781"/>
      <c r="C2" s="781"/>
      <c r="D2" s="781"/>
      <c r="E2" s="781"/>
      <c r="F2" s="781"/>
      <c r="G2" s="781"/>
      <c r="H2" s="781"/>
      <c r="I2" s="781"/>
    </row>
    <row r="3" spans="1:9" s="102" customFormat="1" ht="18" customHeight="1">
      <c r="A3" s="782" t="s">
        <v>368</v>
      </c>
      <c r="B3" s="782"/>
      <c r="C3" s="782"/>
      <c r="D3" s="782"/>
      <c r="E3" s="782"/>
      <c r="F3" s="782"/>
      <c r="G3" s="782"/>
      <c r="H3" s="782"/>
      <c r="I3" s="366"/>
    </row>
    <row r="4" spans="1:9" s="102" customFormat="1" ht="10.5" customHeight="1" thickBot="1">
      <c r="A4" s="367"/>
      <c r="B4" s="783"/>
      <c r="C4" s="783"/>
      <c r="D4" s="783"/>
      <c r="E4" s="783"/>
      <c r="F4" s="783"/>
      <c r="G4" s="368"/>
      <c r="H4" s="367"/>
      <c r="I4" s="366"/>
    </row>
    <row r="5" spans="1:9" s="107" customFormat="1" ht="22.65" customHeight="1">
      <c r="A5" s="793" t="s">
        <v>6</v>
      </c>
      <c r="B5" s="795" t="s">
        <v>110</v>
      </c>
      <c r="C5" s="796"/>
      <c r="D5" s="795" t="s">
        <v>7</v>
      </c>
      <c r="E5" s="799"/>
      <c r="F5" s="800"/>
      <c r="G5" s="803" t="s">
        <v>60</v>
      </c>
      <c r="H5" s="796"/>
      <c r="I5" s="805" t="s">
        <v>338</v>
      </c>
    </row>
    <row r="6" spans="1:9" s="107" customFormat="1" ht="23.25" customHeight="1">
      <c r="A6" s="794"/>
      <c r="B6" s="797"/>
      <c r="C6" s="798"/>
      <c r="D6" s="797"/>
      <c r="E6" s="801"/>
      <c r="F6" s="802"/>
      <c r="G6" s="804"/>
      <c r="H6" s="798"/>
      <c r="I6" s="806"/>
    </row>
    <row r="7" spans="1:9" s="107" customFormat="1" ht="12" customHeight="1">
      <c r="A7" s="794"/>
      <c r="B7" s="807" t="s">
        <v>8</v>
      </c>
      <c r="C7" s="807" t="s">
        <v>9</v>
      </c>
      <c r="D7" s="807" t="s">
        <v>10</v>
      </c>
      <c r="E7" s="807" t="s">
        <v>8</v>
      </c>
      <c r="F7" s="807" t="s">
        <v>9</v>
      </c>
      <c r="G7" s="791" t="s">
        <v>111</v>
      </c>
      <c r="H7" s="791" t="s">
        <v>339</v>
      </c>
      <c r="I7" s="806"/>
    </row>
    <row r="8" spans="1:9" s="107" customFormat="1" ht="54" customHeight="1" thickBot="1">
      <c r="A8" s="794"/>
      <c r="B8" s="808"/>
      <c r="C8" s="808"/>
      <c r="D8" s="808"/>
      <c r="E8" s="808"/>
      <c r="F8" s="808"/>
      <c r="G8" s="792"/>
      <c r="H8" s="792"/>
      <c r="I8" s="806"/>
    </row>
    <row r="9" spans="1:9" s="102" customFormat="1" ht="17.25" customHeight="1" thickBot="1">
      <c r="A9" s="369" t="s">
        <v>11</v>
      </c>
      <c r="B9" s="370"/>
      <c r="C9" s="370"/>
      <c r="D9" s="370"/>
      <c r="E9" s="370"/>
      <c r="F9" s="370"/>
      <c r="G9" s="370"/>
      <c r="H9" s="371"/>
      <c r="I9" s="372"/>
    </row>
    <row r="10" spans="1:9" s="102" customFormat="1" ht="69.75" customHeight="1">
      <c r="A10" s="373" t="s">
        <v>165</v>
      </c>
      <c r="B10" s="374">
        <v>46</v>
      </c>
      <c r="C10" s="375">
        <v>5</v>
      </c>
      <c r="D10" s="376">
        <v>0</v>
      </c>
      <c r="E10" s="375">
        <v>7</v>
      </c>
      <c r="F10" s="377">
        <v>0</v>
      </c>
      <c r="G10" s="378"/>
      <c r="H10" s="379"/>
      <c r="I10" s="380"/>
    </row>
    <row r="11" spans="1:9" s="102" customFormat="1">
      <c r="A11" s="381" t="s">
        <v>14</v>
      </c>
      <c r="B11" s="374"/>
      <c r="C11" s="375"/>
      <c r="D11" s="376"/>
      <c r="E11" s="375"/>
      <c r="F11" s="377"/>
      <c r="G11" s="378"/>
      <c r="H11" s="379"/>
      <c r="I11" s="380"/>
    </row>
    <row r="12" spans="1:9" s="102" customFormat="1">
      <c r="A12" s="382" t="s">
        <v>166</v>
      </c>
      <c r="B12" s="374"/>
      <c r="C12" s="375"/>
      <c r="D12" s="376"/>
      <c r="E12" s="375">
        <v>7</v>
      </c>
      <c r="F12" s="377">
        <v>1</v>
      </c>
      <c r="G12" s="383"/>
      <c r="H12" s="384"/>
      <c r="I12" s="385"/>
    </row>
    <row r="13" spans="1:9" s="102" customFormat="1" ht="105.6">
      <c r="A13" s="386" t="s">
        <v>131</v>
      </c>
      <c r="B13" s="387">
        <v>46</v>
      </c>
      <c r="C13" s="388" t="s">
        <v>132</v>
      </c>
      <c r="D13" s="389">
        <v>0</v>
      </c>
      <c r="E13" s="390">
        <v>7</v>
      </c>
      <c r="F13" s="391">
        <v>0</v>
      </c>
      <c r="G13" s="392">
        <f>G15</f>
        <v>3</v>
      </c>
      <c r="H13" s="393">
        <f>H15</f>
        <v>3432</v>
      </c>
      <c r="I13" s="394">
        <f>I15</f>
        <v>3003.93</v>
      </c>
    </row>
    <row r="14" spans="1:9" s="102" customFormat="1">
      <c r="A14" s="395" t="s">
        <v>14</v>
      </c>
      <c r="B14" s="396"/>
      <c r="C14" s="397"/>
      <c r="D14" s="398"/>
      <c r="E14" s="399"/>
      <c r="F14" s="400"/>
      <c r="G14" s="379"/>
      <c r="H14" s="401"/>
      <c r="I14" s="402"/>
    </row>
    <row r="15" spans="1:9" s="102" customFormat="1">
      <c r="A15" s="395" t="s">
        <v>167</v>
      </c>
      <c r="B15" s="396"/>
      <c r="C15" s="397"/>
      <c r="D15" s="398"/>
      <c r="E15" s="399">
        <v>7</v>
      </c>
      <c r="F15" s="400">
        <v>1</v>
      </c>
      <c r="G15" s="379">
        <v>3</v>
      </c>
      <c r="H15" s="401">
        <v>3432</v>
      </c>
      <c r="I15" s="402">
        <v>3003.93</v>
      </c>
    </row>
    <row r="16" spans="1:9" s="102" customFormat="1">
      <c r="A16" s="395" t="s">
        <v>168</v>
      </c>
      <c r="B16" s="396"/>
      <c r="C16" s="397"/>
      <c r="D16" s="398"/>
      <c r="E16" s="399">
        <v>7</v>
      </c>
      <c r="F16" s="400">
        <v>2</v>
      </c>
      <c r="G16" s="379"/>
      <c r="H16" s="403"/>
      <c r="I16" s="404"/>
    </row>
    <row r="17" spans="1:9" s="102" customFormat="1">
      <c r="A17" s="405" t="s">
        <v>169</v>
      </c>
      <c r="B17" s="406"/>
      <c r="C17" s="407"/>
      <c r="D17" s="408"/>
      <c r="E17" s="399">
        <v>7</v>
      </c>
      <c r="F17" s="400">
        <v>4</v>
      </c>
      <c r="G17" s="379"/>
      <c r="H17" s="409"/>
      <c r="I17" s="410"/>
    </row>
    <row r="18" spans="1:9" s="102" customFormat="1" ht="39.6">
      <c r="A18" s="411" t="s">
        <v>170</v>
      </c>
      <c r="B18" s="387">
        <v>46</v>
      </c>
      <c r="C18" s="387">
        <v>30</v>
      </c>
      <c r="D18" s="389"/>
      <c r="E18" s="390">
        <v>7</v>
      </c>
      <c r="F18" s="391">
        <v>0</v>
      </c>
      <c r="G18" s="575">
        <f>G20+G24+G25</f>
        <v>16</v>
      </c>
      <c r="H18" s="412">
        <f>H20+H24+H25</f>
        <v>33423</v>
      </c>
      <c r="I18" s="413">
        <f>I20+I24+I25</f>
        <v>10225.629999999999</v>
      </c>
    </row>
    <row r="19" spans="1:9" s="102" customFormat="1">
      <c r="A19" s="414" t="s">
        <v>14</v>
      </c>
      <c r="B19" s="396"/>
      <c r="C19" s="397"/>
      <c r="D19" s="398"/>
      <c r="E19" s="399"/>
      <c r="F19" s="400"/>
      <c r="G19" s="415"/>
      <c r="H19" s="403"/>
      <c r="I19" s="404"/>
    </row>
    <row r="20" spans="1:9" s="102" customFormat="1">
      <c r="A20" s="414" t="s">
        <v>167</v>
      </c>
      <c r="B20" s="416"/>
      <c r="C20" s="417"/>
      <c r="D20" s="418"/>
      <c r="E20" s="419">
        <v>7</v>
      </c>
      <c r="F20" s="420">
        <v>1</v>
      </c>
      <c r="G20" s="421">
        <f>G22+G23</f>
        <v>16</v>
      </c>
      <c r="H20" s="422">
        <f>H22+H23</f>
        <v>33423</v>
      </c>
      <c r="I20" s="423">
        <v>10225.629999999999</v>
      </c>
    </row>
    <row r="21" spans="1:9" s="102" customFormat="1">
      <c r="A21" s="424" t="s">
        <v>72</v>
      </c>
      <c r="B21" s="406"/>
      <c r="C21" s="407"/>
      <c r="D21" s="408"/>
      <c r="E21" s="425"/>
      <c r="F21" s="426"/>
      <c r="G21" s="427"/>
      <c r="H21" s="428"/>
      <c r="I21" s="429"/>
    </row>
    <row r="22" spans="1:9" s="102" customFormat="1" ht="32.25" customHeight="1">
      <c r="A22" s="430" t="s">
        <v>178</v>
      </c>
      <c r="B22" s="431"/>
      <c r="C22" s="431"/>
      <c r="D22" s="389"/>
      <c r="E22" s="389"/>
      <c r="F22" s="389"/>
      <c r="G22" s="549">
        <v>6</v>
      </c>
      <c r="H22" s="432">
        <v>15915</v>
      </c>
      <c r="I22" s="433">
        <v>6883.15</v>
      </c>
    </row>
    <row r="23" spans="1:9" s="102" customFormat="1" ht="48" customHeight="1">
      <c r="A23" s="434" t="s">
        <v>177</v>
      </c>
      <c r="B23" s="431"/>
      <c r="C23" s="431"/>
      <c r="D23" s="389"/>
      <c r="E23" s="389"/>
      <c r="F23" s="389"/>
      <c r="G23" s="549">
        <v>10</v>
      </c>
      <c r="H23" s="432">
        <v>17508</v>
      </c>
      <c r="I23" s="433">
        <v>3342.48</v>
      </c>
    </row>
    <row r="24" spans="1:9" s="102" customFormat="1">
      <c r="A24" s="435" t="s">
        <v>171</v>
      </c>
      <c r="B24" s="431"/>
      <c r="C24" s="431"/>
      <c r="D24" s="389"/>
      <c r="E24" s="389">
        <v>7</v>
      </c>
      <c r="F24" s="389">
        <v>2</v>
      </c>
      <c r="G24" s="392"/>
      <c r="H24" s="432"/>
      <c r="I24" s="433"/>
    </row>
    <row r="25" spans="1:9" s="102" customFormat="1">
      <c r="A25" s="435" t="s">
        <v>169</v>
      </c>
      <c r="B25" s="431"/>
      <c r="C25" s="431"/>
      <c r="D25" s="389"/>
      <c r="E25" s="389">
        <v>7</v>
      </c>
      <c r="F25" s="389">
        <v>4</v>
      </c>
      <c r="G25" s="392"/>
      <c r="H25" s="432"/>
      <c r="I25" s="433"/>
    </row>
    <row r="26" spans="1:9" s="102" customFormat="1">
      <c r="A26" s="436" t="s">
        <v>16</v>
      </c>
      <c r="B26" s="437">
        <v>46</v>
      </c>
      <c r="C26" s="437">
        <v>0</v>
      </c>
      <c r="D26" s="438">
        <v>0</v>
      </c>
      <c r="E26" s="438">
        <v>7</v>
      </c>
      <c r="F26" s="438">
        <v>0</v>
      </c>
      <c r="G26" s="439" t="s">
        <v>340</v>
      </c>
      <c r="H26" s="443">
        <f>H13+H18</f>
        <v>36855</v>
      </c>
      <c r="I26" s="444">
        <f>I13+I18</f>
        <v>13229.56</v>
      </c>
    </row>
    <row r="27" spans="1:9" s="102" customFormat="1">
      <c r="A27" s="440" t="s">
        <v>28</v>
      </c>
      <c r="B27" s="441">
        <v>46</v>
      </c>
      <c r="C27" s="437">
        <v>0</v>
      </c>
      <c r="D27" s="438">
        <v>0</v>
      </c>
      <c r="E27" s="438">
        <v>7</v>
      </c>
      <c r="F27" s="438">
        <v>1</v>
      </c>
      <c r="G27" s="442" t="s">
        <v>340</v>
      </c>
      <c r="H27" s="443">
        <f>H15+H20</f>
        <v>36855</v>
      </c>
      <c r="I27" s="444">
        <f>I15+I20</f>
        <v>13229.56</v>
      </c>
    </row>
    <row r="28" spans="1:9" s="102" customFormat="1">
      <c r="A28" s="445"/>
      <c r="B28" s="441">
        <v>46</v>
      </c>
      <c r="C28" s="437">
        <v>0</v>
      </c>
      <c r="D28" s="438">
        <v>0</v>
      </c>
      <c r="E28" s="438">
        <v>7</v>
      </c>
      <c r="F28" s="438">
        <v>2</v>
      </c>
      <c r="G28" s="442" t="s">
        <v>340</v>
      </c>
      <c r="H28" s="443"/>
      <c r="I28" s="444"/>
    </row>
    <row r="29" spans="1:9" s="102" customFormat="1" ht="16.2" thickBot="1">
      <c r="A29" s="446"/>
      <c r="B29" s="447">
        <v>46</v>
      </c>
      <c r="C29" s="448">
        <v>0</v>
      </c>
      <c r="D29" s="449">
        <v>0</v>
      </c>
      <c r="E29" s="449">
        <v>7</v>
      </c>
      <c r="F29" s="449">
        <v>4</v>
      </c>
      <c r="G29" s="450" t="s">
        <v>340</v>
      </c>
      <c r="H29" s="451"/>
      <c r="I29" s="452"/>
    </row>
    <row r="30" spans="1:9" s="102" customFormat="1" ht="17.25" customHeight="1" thickBot="1">
      <c r="A30" s="369" t="s">
        <v>17</v>
      </c>
      <c r="B30" s="453"/>
      <c r="C30" s="453"/>
      <c r="D30" s="453"/>
      <c r="E30" s="453"/>
      <c r="F30" s="453"/>
      <c r="G30" s="453"/>
      <c r="H30" s="454"/>
      <c r="I30" s="455"/>
    </row>
    <row r="31" spans="1:9" s="102" customFormat="1" ht="65.25" customHeight="1">
      <c r="A31" s="436" t="s">
        <v>18</v>
      </c>
      <c r="B31" s="441">
        <v>46</v>
      </c>
      <c r="C31" s="456" t="s">
        <v>113</v>
      </c>
      <c r="D31" s="438">
        <v>0</v>
      </c>
      <c r="E31" s="438">
        <v>9</v>
      </c>
      <c r="F31" s="438">
        <v>0</v>
      </c>
      <c r="G31" s="457">
        <f>G33+G36</f>
        <v>519</v>
      </c>
      <c r="H31" s="443">
        <f>H33+H36</f>
        <v>158051</v>
      </c>
      <c r="I31" s="458">
        <f>I33+I36</f>
        <v>77243.91</v>
      </c>
    </row>
    <row r="32" spans="1:9" s="102" customFormat="1" ht="12.75" customHeight="1">
      <c r="A32" s="459" t="s">
        <v>341</v>
      </c>
      <c r="B32" s="460"/>
      <c r="C32" s="460"/>
      <c r="D32" s="461"/>
      <c r="E32" s="461"/>
      <c r="F32" s="462"/>
      <c r="G32" s="463"/>
      <c r="H32" s="464"/>
      <c r="I32" s="465"/>
    </row>
    <row r="33" spans="1:9" s="102" customFormat="1" ht="24.75" customHeight="1">
      <c r="A33" s="466" t="s">
        <v>114</v>
      </c>
      <c r="B33" s="467"/>
      <c r="C33" s="467"/>
      <c r="D33" s="468"/>
      <c r="E33" s="468">
        <v>9</v>
      </c>
      <c r="F33" s="469">
        <v>1</v>
      </c>
      <c r="G33" s="470">
        <v>488</v>
      </c>
      <c r="H33" s="471">
        <v>148311</v>
      </c>
      <c r="I33" s="472">
        <v>71162.34</v>
      </c>
    </row>
    <row r="34" spans="1:9" s="102" customFormat="1" ht="22.5" customHeight="1">
      <c r="A34" s="473" t="s">
        <v>115</v>
      </c>
      <c r="B34" s="437"/>
      <c r="C34" s="437"/>
      <c r="D34" s="438"/>
      <c r="E34" s="438">
        <v>9</v>
      </c>
      <c r="F34" s="474">
        <v>1</v>
      </c>
      <c r="G34" s="457"/>
      <c r="H34" s="443"/>
      <c r="I34" s="458"/>
    </row>
    <row r="35" spans="1:9" s="102" customFormat="1" ht="25.5" customHeight="1">
      <c r="A35" s="473" t="s">
        <v>116</v>
      </c>
      <c r="B35" s="437"/>
      <c r="C35" s="437"/>
      <c r="D35" s="438"/>
      <c r="E35" s="438">
        <v>9</v>
      </c>
      <c r="F35" s="438">
        <v>1</v>
      </c>
      <c r="G35" s="457"/>
      <c r="H35" s="443"/>
      <c r="I35" s="444"/>
    </row>
    <row r="36" spans="1:9" s="102" customFormat="1" ht="21" customHeight="1">
      <c r="A36" s="473" t="s">
        <v>117</v>
      </c>
      <c r="B36" s="437"/>
      <c r="C36" s="437"/>
      <c r="D36" s="438"/>
      <c r="E36" s="438">
        <v>9</v>
      </c>
      <c r="F36" s="474">
        <v>2</v>
      </c>
      <c r="G36" s="457">
        <v>31</v>
      </c>
      <c r="H36" s="443">
        <v>9740</v>
      </c>
      <c r="I36" s="444">
        <v>6081.57</v>
      </c>
    </row>
    <row r="37" spans="1:9" s="102" customFormat="1" ht="56.25" customHeight="1">
      <c r="A37" s="436" t="s">
        <v>19</v>
      </c>
      <c r="B37" s="437">
        <v>46</v>
      </c>
      <c r="C37" s="475" t="s">
        <v>118</v>
      </c>
      <c r="D37" s="438">
        <v>0</v>
      </c>
      <c r="E37" s="438">
        <v>9</v>
      </c>
      <c r="F37" s="438">
        <v>0</v>
      </c>
      <c r="G37" s="457"/>
      <c r="H37" s="443"/>
      <c r="I37" s="444"/>
    </row>
    <row r="38" spans="1:9" s="102" customFormat="1" ht="12.75" customHeight="1">
      <c r="A38" s="459" t="s">
        <v>342</v>
      </c>
      <c r="B38" s="460"/>
      <c r="C38" s="460"/>
      <c r="D38" s="476"/>
      <c r="E38" s="476"/>
      <c r="F38" s="476"/>
      <c r="G38" s="463"/>
      <c r="H38" s="464"/>
      <c r="I38" s="444"/>
    </row>
    <row r="39" spans="1:9" s="102" customFormat="1" ht="35.25" customHeight="1">
      <c r="A39" s="466" t="s">
        <v>119</v>
      </c>
      <c r="B39" s="467"/>
      <c r="C39" s="467"/>
      <c r="D39" s="468">
        <v>0</v>
      </c>
      <c r="E39" s="468">
        <v>9</v>
      </c>
      <c r="F39" s="468">
        <v>2</v>
      </c>
      <c r="G39" s="470"/>
      <c r="H39" s="471"/>
      <c r="I39" s="444"/>
    </row>
    <row r="40" spans="1:9" s="102" customFormat="1" ht="34.5" customHeight="1">
      <c r="A40" s="466" t="s">
        <v>120</v>
      </c>
      <c r="B40" s="467"/>
      <c r="C40" s="467"/>
      <c r="D40" s="468">
        <v>0</v>
      </c>
      <c r="E40" s="468">
        <v>9</v>
      </c>
      <c r="F40" s="468">
        <v>3</v>
      </c>
      <c r="G40" s="470"/>
      <c r="H40" s="471"/>
      <c r="I40" s="444"/>
    </row>
    <row r="41" spans="1:9" s="102" customFormat="1" ht="37.5" customHeight="1">
      <c r="A41" s="473" t="s">
        <v>121</v>
      </c>
      <c r="B41" s="437"/>
      <c r="C41" s="437"/>
      <c r="D41" s="438">
        <v>0</v>
      </c>
      <c r="E41" s="438">
        <v>9</v>
      </c>
      <c r="F41" s="438">
        <v>4</v>
      </c>
      <c r="G41" s="457"/>
      <c r="H41" s="443"/>
      <c r="I41" s="444"/>
    </row>
    <row r="42" spans="1:9" s="102" customFormat="1" ht="42.75" customHeight="1">
      <c r="A42" s="473" t="s">
        <v>122</v>
      </c>
      <c r="B42" s="437"/>
      <c r="C42" s="437"/>
      <c r="D42" s="438">
        <v>0</v>
      </c>
      <c r="E42" s="438">
        <v>9</v>
      </c>
      <c r="F42" s="438">
        <v>6</v>
      </c>
      <c r="G42" s="457"/>
      <c r="H42" s="443"/>
      <c r="I42" s="444"/>
    </row>
    <row r="43" spans="1:9" s="102" customFormat="1" ht="33" customHeight="1">
      <c r="A43" s="473" t="s">
        <v>176</v>
      </c>
      <c r="B43" s="437"/>
      <c r="C43" s="437"/>
      <c r="D43" s="438">
        <v>0</v>
      </c>
      <c r="E43" s="438">
        <v>9</v>
      </c>
      <c r="F43" s="438">
        <v>9</v>
      </c>
      <c r="G43" s="457"/>
      <c r="H43" s="443"/>
      <c r="I43" s="444"/>
    </row>
    <row r="44" spans="1:9" s="102" customFormat="1" ht="63.75" customHeight="1">
      <c r="A44" s="436" t="s">
        <v>12</v>
      </c>
      <c r="B44" s="437">
        <v>46</v>
      </c>
      <c r="C44" s="475" t="s">
        <v>123</v>
      </c>
      <c r="D44" s="438">
        <v>0</v>
      </c>
      <c r="E44" s="438">
        <v>0</v>
      </c>
      <c r="F44" s="438">
        <v>0</v>
      </c>
      <c r="G44" s="442"/>
      <c r="H44" s="443"/>
      <c r="I44" s="444"/>
    </row>
    <row r="45" spans="1:9" s="102" customFormat="1" ht="14.25" customHeight="1">
      <c r="A45" s="459" t="s">
        <v>13</v>
      </c>
      <c r="B45" s="460"/>
      <c r="C45" s="460"/>
      <c r="D45" s="476"/>
      <c r="E45" s="476"/>
      <c r="F45" s="476"/>
      <c r="G45" s="477"/>
      <c r="H45" s="464"/>
      <c r="I45" s="444"/>
    </row>
    <row r="46" spans="1:9" s="102" customFormat="1" ht="33.75" customHeight="1">
      <c r="A46" s="466" t="s">
        <v>124</v>
      </c>
      <c r="B46" s="467"/>
      <c r="C46" s="467"/>
      <c r="D46" s="468">
        <v>0</v>
      </c>
      <c r="E46" s="468">
        <v>9</v>
      </c>
      <c r="F46" s="468">
        <v>2</v>
      </c>
      <c r="G46" s="478"/>
      <c r="H46" s="471"/>
      <c r="I46" s="444"/>
    </row>
    <row r="47" spans="1:9" s="102" customFormat="1" ht="30.75" customHeight="1">
      <c r="A47" s="473" t="s">
        <v>125</v>
      </c>
      <c r="B47" s="467"/>
      <c r="C47" s="467"/>
      <c r="D47" s="468">
        <v>0</v>
      </c>
      <c r="E47" s="468">
        <v>9</v>
      </c>
      <c r="F47" s="468">
        <v>2</v>
      </c>
      <c r="G47" s="478"/>
      <c r="H47" s="471"/>
      <c r="I47" s="444"/>
    </row>
    <row r="48" spans="1:9" s="102" customFormat="1" ht="50.25" customHeight="1">
      <c r="A48" s="248" t="s">
        <v>126</v>
      </c>
      <c r="B48" s="437"/>
      <c r="C48" s="437"/>
      <c r="D48" s="438">
        <v>0</v>
      </c>
      <c r="E48" s="438">
        <v>9</v>
      </c>
      <c r="F48" s="438">
        <v>3</v>
      </c>
      <c r="G48" s="442"/>
      <c r="H48" s="443"/>
      <c r="I48" s="444"/>
    </row>
    <row r="49" spans="1:9" s="102" customFormat="1" ht="33.75" customHeight="1">
      <c r="A49" s="473" t="s">
        <v>127</v>
      </c>
      <c r="B49" s="437"/>
      <c r="C49" s="437"/>
      <c r="D49" s="438">
        <v>0</v>
      </c>
      <c r="E49" s="438">
        <v>9</v>
      </c>
      <c r="F49" s="438">
        <v>4</v>
      </c>
      <c r="G49" s="442"/>
      <c r="H49" s="443"/>
      <c r="I49" s="444"/>
    </row>
    <row r="50" spans="1:9" s="102" customFormat="1" ht="39" customHeight="1">
      <c r="A50" s="479" t="s">
        <v>128</v>
      </c>
      <c r="B50" s="480"/>
      <c r="C50" s="480"/>
      <c r="D50" s="438">
        <v>0</v>
      </c>
      <c r="E50" s="438">
        <v>9</v>
      </c>
      <c r="F50" s="438">
        <v>9</v>
      </c>
      <c r="G50" s="480"/>
      <c r="H50" s="471"/>
      <c r="I50" s="444"/>
    </row>
    <row r="51" spans="1:9" s="102" customFormat="1" ht="27" customHeight="1">
      <c r="A51" s="481"/>
      <c r="B51" s="482"/>
      <c r="C51" s="483"/>
      <c r="D51" s="438"/>
      <c r="E51" s="438"/>
      <c r="F51" s="438"/>
      <c r="G51" s="482"/>
      <c r="H51" s="443"/>
      <c r="I51" s="444"/>
    </row>
    <row r="52" spans="1:9" s="102" customFormat="1" ht="76.5" customHeight="1">
      <c r="A52" s="436" t="s">
        <v>20</v>
      </c>
      <c r="B52" s="437">
        <v>46</v>
      </c>
      <c r="C52" s="475" t="s">
        <v>129</v>
      </c>
      <c r="D52" s="438">
        <v>0</v>
      </c>
      <c r="E52" s="438">
        <v>9</v>
      </c>
      <c r="F52" s="438">
        <v>9</v>
      </c>
      <c r="G52" s="442"/>
      <c r="H52" s="443"/>
      <c r="I52" s="444"/>
    </row>
    <row r="53" spans="1:9" s="102" customFormat="1" ht="57.75" customHeight="1">
      <c r="A53" s="436" t="s">
        <v>21</v>
      </c>
      <c r="B53" s="437">
        <v>46</v>
      </c>
      <c r="C53" s="475" t="s">
        <v>130</v>
      </c>
      <c r="D53" s="438">
        <v>56</v>
      </c>
      <c r="E53" s="438">
        <v>9</v>
      </c>
      <c r="F53" s="438">
        <v>7</v>
      </c>
      <c r="G53" s="457">
        <v>180</v>
      </c>
      <c r="H53" s="443">
        <v>16495</v>
      </c>
      <c r="I53" s="444">
        <v>9487.49</v>
      </c>
    </row>
    <row r="54" spans="1:9" s="102" customFormat="1" ht="141" customHeight="1">
      <c r="A54" s="436" t="s">
        <v>131</v>
      </c>
      <c r="B54" s="437">
        <v>46</v>
      </c>
      <c r="C54" s="475" t="s">
        <v>132</v>
      </c>
      <c r="D54" s="484">
        <v>0</v>
      </c>
      <c r="E54" s="484">
        <v>0</v>
      </c>
      <c r="F54" s="484">
        <v>0</v>
      </c>
      <c r="G54" s="485" t="s">
        <v>340</v>
      </c>
      <c r="H54" s="443">
        <f>H57</f>
        <v>10137</v>
      </c>
      <c r="I54" s="444">
        <f>I57</f>
        <v>3288.87</v>
      </c>
    </row>
    <row r="55" spans="1:9" s="102" customFormat="1" ht="13.65" customHeight="1">
      <c r="A55" s="459" t="s">
        <v>22</v>
      </c>
      <c r="B55" s="460"/>
      <c r="C55" s="460"/>
      <c r="D55" s="486"/>
      <c r="E55" s="486"/>
      <c r="F55" s="486"/>
      <c r="G55" s="486"/>
      <c r="H55" s="464"/>
      <c r="I55" s="487"/>
    </row>
    <row r="56" spans="1:9" s="102" customFormat="1" ht="41.25" customHeight="1">
      <c r="A56" s="466" t="s">
        <v>133</v>
      </c>
      <c r="B56" s="467"/>
      <c r="C56" s="467"/>
      <c r="D56" s="468">
        <v>0</v>
      </c>
      <c r="E56" s="468">
        <v>9</v>
      </c>
      <c r="F56" s="468">
        <v>1</v>
      </c>
      <c r="G56" s="478" t="s">
        <v>340</v>
      </c>
      <c r="H56" s="471"/>
      <c r="I56" s="472"/>
    </row>
    <row r="57" spans="1:9" s="102" customFormat="1" ht="39" customHeight="1">
      <c r="A57" s="466" t="s">
        <v>134</v>
      </c>
      <c r="B57" s="467"/>
      <c r="C57" s="467"/>
      <c r="D57" s="468">
        <v>0</v>
      </c>
      <c r="E57" s="468">
        <v>9</v>
      </c>
      <c r="F57" s="468">
        <v>2</v>
      </c>
      <c r="G57" s="478" t="s">
        <v>340</v>
      </c>
      <c r="H57" s="471">
        <v>10137</v>
      </c>
      <c r="I57" s="444">
        <v>3288.87</v>
      </c>
    </row>
    <row r="58" spans="1:9" s="102" customFormat="1" ht="32.25" customHeight="1">
      <c r="A58" s="473" t="s">
        <v>135</v>
      </c>
      <c r="B58" s="437"/>
      <c r="C58" s="437"/>
      <c r="D58" s="438">
        <v>0</v>
      </c>
      <c r="E58" s="438">
        <v>9</v>
      </c>
      <c r="F58" s="438">
        <v>3</v>
      </c>
      <c r="G58" s="442" t="s">
        <v>340</v>
      </c>
      <c r="H58" s="443"/>
      <c r="I58" s="444"/>
    </row>
    <row r="59" spans="1:9" s="102" customFormat="1" ht="33" customHeight="1">
      <c r="A59" s="473" t="s">
        <v>136</v>
      </c>
      <c r="B59" s="437"/>
      <c r="C59" s="437"/>
      <c r="D59" s="438">
        <v>0</v>
      </c>
      <c r="E59" s="438">
        <v>9</v>
      </c>
      <c r="F59" s="438">
        <v>4</v>
      </c>
      <c r="G59" s="442" t="s">
        <v>340</v>
      </c>
      <c r="H59" s="443"/>
      <c r="I59" s="444"/>
    </row>
    <row r="60" spans="1:9" s="102" customFormat="1" ht="30" customHeight="1">
      <c r="A60" s="473" t="s">
        <v>23</v>
      </c>
      <c r="B60" s="437"/>
      <c r="C60" s="437"/>
      <c r="D60" s="438">
        <v>0</v>
      </c>
      <c r="E60" s="438">
        <v>9</v>
      </c>
      <c r="F60" s="438">
        <v>6</v>
      </c>
      <c r="G60" s="442" t="s">
        <v>340</v>
      </c>
      <c r="H60" s="443"/>
      <c r="I60" s="444"/>
    </row>
    <row r="61" spans="1:9" s="102" customFormat="1" ht="32.25" customHeight="1">
      <c r="A61" s="473" t="s">
        <v>137</v>
      </c>
      <c r="B61" s="437"/>
      <c r="C61" s="437"/>
      <c r="D61" s="438">
        <v>0</v>
      </c>
      <c r="E61" s="438">
        <v>9</v>
      </c>
      <c r="F61" s="438">
        <v>7</v>
      </c>
      <c r="G61" s="442" t="s">
        <v>340</v>
      </c>
      <c r="H61" s="443"/>
      <c r="I61" s="444"/>
    </row>
    <row r="62" spans="1:9" s="102" customFormat="1" ht="42" customHeight="1">
      <c r="A62" s="473" t="s">
        <v>24</v>
      </c>
      <c r="B62" s="437"/>
      <c r="C62" s="437"/>
      <c r="D62" s="438">
        <v>0</v>
      </c>
      <c r="E62" s="438">
        <v>9</v>
      </c>
      <c r="F62" s="438">
        <v>9</v>
      </c>
      <c r="G62" s="442" t="s">
        <v>340</v>
      </c>
      <c r="H62" s="443"/>
      <c r="I62" s="444"/>
    </row>
    <row r="63" spans="1:9" s="102" customFormat="1" ht="28.2" customHeight="1">
      <c r="A63" s="436" t="s">
        <v>15</v>
      </c>
      <c r="B63" s="437">
        <v>46</v>
      </c>
      <c r="C63" s="437">
        <v>30</v>
      </c>
      <c r="D63" s="438">
        <v>0</v>
      </c>
      <c r="E63" s="438">
        <v>0</v>
      </c>
      <c r="F63" s="438">
        <v>0</v>
      </c>
      <c r="G63" s="457">
        <f>G66</f>
        <v>10</v>
      </c>
      <c r="H63" s="443">
        <f>H66</f>
        <v>55</v>
      </c>
      <c r="I63" s="444">
        <f>I66</f>
        <v>21.6</v>
      </c>
    </row>
    <row r="64" spans="1:9" s="102" customFormat="1" ht="14.25" customHeight="1">
      <c r="A64" s="459" t="s">
        <v>22</v>
      </c>
      <c r="B64" s="460"/>
      <c r="C64" s="467"/>
      <c r="D64" s="480"/>
      <c r="E64" s="480"/>
      <c r="F64" s="480"/>
      <c r="G64" s="463"/>
      <c r="H64" s="464"/>
      <c r="I64" s="444"/>
    </row>
    <row r="65" spans="1:9" s="102" customFormat="1" ht="36.75" customHeight="1">
      <c r="A65" s="466" t="s">
        <v>138</v>
      </c>
      <c r="B65" s="467"/>
      <c r="C65" s="467"/>
      <c r="D65" s="468">
        <v>0</v>
      </c>
      <c r="E65" s="468">
        <v>9</v>
      </c>
      <c r="F65" s="468">
        <v>1</v>
      </c>
      <c r="G65" s="470"/>
      <c r="H65" s="471"/>
      <c r="I65" s="444"/>
    </row>
    <row r="66" spans="1:9" s="102" customFormat="1" ht="27" customHeight="1">
      <c r="A66" s="466" t="s">
        <v>139</v>
      </c>
      <c r="B66" s="467"/>
      <c r="C66" s="467"/>
      <c r="D66" s="468">
        <v>0</v>
      </c>
      <c r="E66" s="468">
        <v>9</v>
      </c>
      <c r="F66" s="468">
        <v>2</v>
      </c>
      <c r="G66" s="470">
        <v>10</v>
      </c>
      <c r="H66" s="471">
        <v>55</v>
      </c>
      <c r="I66" s="444">
        <v>21.6</v>
      </c>
    </row>
    <row r="67" spans="1:9" s="102" customFormat="1" ht="31.5" customHeight="1">
      <c r="A67" s="466" t="s">
        <v>140</v>
      </c>
      <c r="B67" s="467"/>
      <c r="C67" s="467"/>
      <c r="D67" s="468">
        <v>0</v>
      </c>
      <c r="E67" s="468">
        <v>9</v>
      </c>
      <c r="F67" s="468">
        <v>3</v>
      </c>
      <c r="G67" s="470"/>
      <c r="H67" s="471"/>
      <c r="I67" s="444"/>
    </row>
    <row r="68" spans="1:9" s="102" customFormat="1" ht="37.5" customHeight="1">
      <c r="A68" s="473" t="s">
        <v>141</v>
      </c>
      <c r="B68" s="437"/>
      <c r="C68" s="437"/>
      <c r="D68" s="438">
        <v>0</v>
      </c>
      <c r="E68" s="438">
        <v>9</v>
      </c>
      <c r="F68" s="438">
        <v>4</v>
      </c>
      <c r="G68" s="457"/>
      <c r="H68" s="443"/>
      <c r="I68" s="444"/>
    </row>
    <row r="69" spans="1:9" s="102" customFormat="1" ht="35.25" customHeight="1">
      <c r="A69" s="473" t="s">
        <v>142</v>
      </c>
      <c r="B69" s="437"/>
      <c r="C69" s="437"/>
      <c r="D69" s="438">
        <v>0</v>
      </c>
      <c r="E69" s="438">
        <v>9</v>
      </c>
      <c r="F69" s="438">
        <v>6</v>
      </c>
      <c r="G69" s="457"/>
      <c r="H69" s="443"/>
      <c r="I69" s="444"/>
    </row>
    <row r="70" spans="1:9" s="102" customFormat="1" ht="34.5" customHeight="1">
      <c r="A70" s="473" t="s">
        <v>143</v>
      </c>
      <c r="B70" s="437"/>
      <c r="C70" s="437"/>
      <c r="D70" s="438">
        <v>0</v>
      </c>
      <c r="E70" s="438">
        <v>9</v>
      </c>
      <c r="F70" s="438">
        <v>7</v>
      </c>
      <c r="G70" s="457"/>
      <c r="H70" s="443"/>
      <c r="I70" s="444"/>
    </row>
    <row r="71" spans="1:9" s="102" customFormat="1" ht="29.25" customHeight="1">
      <c r="A71" s="473" t="s">
        <v>144</v>
      </c>
      <c r="B71" s="437"/>
      <c r="C71" s="437"/>
      <c r="D71" s="438">
        <v>0</v>
      </c>
      <c r="E71" s="438">
        <v>9</v>
      </c>
      <c r="F71" s="438">
        <v>9</v>
      </c>
      <c r="G71" s="457"/>
      <c r="H71" s="443"/>
      <c r="I71" s="444"/>
    </row>
    <row r="72" spans="1:9" s="102" customFormat="1" ht="37.5" customHeight="1">
      <c r="A72" s="436" t="s">
        <v>16</v>
      </c>
      <c r="B72" s="437">
        <v>46</v>
      </c>
      <c r="C72" s="437">
        <v>0</v>
      </c>
      <c r="D72" s="438">
        <v>0</v>
      </c>
      <c r="E72" s="438">
        <v>0</v>
      </c>
      <c r="F72" s="438">
        <v>0</v>
      </c>
      <c r="G72" s="439" t="s">
        <v>340</v>
      </c>
      <c r="H72" s="443">
        <f>H31+H37+H44+H52+H53+H54+H63</f>
        <v>184738</v>
      </c>
      <c r="I72" s="444">
        <f>I31+I37+I44+I52+I53+I54+I63</f>
        <v>90041.87000000001</v>
      </c>
    </row>
    <row r="73" spans="1:9" s="102" customFormat="1" ht="14.25" customHeight="1">
      <c r="A73" s="440" t="s">
        <v>28</v>
      </c>
      <c r="B73" s="441">
        <v>46</v>
      </c>
      <c r="C73" s="437">
        <v>0</v>
      </c>
      <c r="D73" s="438">
        <v>0</v>
      </c>
      <c r="E73" s="438">
        <v>9</v>
      </c>
      <c r="F73" s="438">
        <v>1</v>
      </c>
      <c r="G73" s="442" t="s">
        <v>340</v>
      </c>
      <c r="H73" s="443">
        <f>H33+H56+H65</f>
        <v>148311</v>
      </c>
      <c r="I73" s="444">
        <f>I33+I56+I65</f>
        <v>71162.34</v>
      </c>
    </row>
    <row r="74" spans="1:9" s="102" customFormat="1" ht="15.75" customHeight="1">
      <c r="A74" s="445"/>
      <c r="B74" s="441">
        <v>46</v>
      </c>
      <c r="C74" s="437">
        <v>0</v>
      </c>
      <c r="D74" s="438">
        <v>0</v>
      </c>
      <c r="E74" s="438">
        <v>9</v>
      </c>
      <c r="F74" s="438">
        <v>2</v>
      </c>
      <c r="G74" s="442" t="s">
        <v>340</v>
      </c>
      <c r="H74" s="443">
        <f>H36+H46+H47+H57+H66</f>
        <v>19932</v>
      </c>
      <c r="I74" s="444">
        <f>I36+I39+I46+I47+I57+I66</f>
        <v>9392.0399999999991</v>
      </c>
    </row>
    <row r="75" spans="1:9" s="102" customFormat="1" ht="15" customHeight="1">
      <c r="A75" s="445"/>
      <c r="B75" s="441">
        <v>46</v>
      </c>
      <c r="C75" s="437">
        <v>0</v>
      </c>
      <c r="D75" s="438">
        <v>0</v>
      </c>
      <c r="E75" s="438">
        <v>9</v>
      </c>
      <c r="F75" s="438">
        <v>3</v>
      </c>
      <c r="G75" s="442" t="s">
        <v>340</v>
      </c>
      <c r="H75" s="443"/>
      <c r="I75" s="444"/>
    </row>
    <row r="76" spans="1:9" s="102" customFormat="1" ht="12.75" customHeight="1">
      <c r="A76" s="445"/>
      <c r="B76" s="441">
        <v>46</v>
      </c>
      <c r="C76" s="437">
        <v>0</v>
      </c>
      <c r="D76" s="438">
        <v>0</v>
      </c>
      <c r="E76" s="438">
        <v>9</v>
      </c>
      <c r="F76" s="438">
        <v>4</v>
      </c>
      <c r="G76" s="442" t="s">
        <v>340</v>
      </c>
      <c r="H76" s="443"/>
      <c r="I76" s="444"/>
    </row>
    <row r="77" spans="1:9" s="102" customFormat="1" ht="13.5" customHeight="1">
      <c r="A77" s="445"/>
      <c r="B77" s="441">
        <v>46</v>
      </c>
      <c r="C77" s="437">
        <v>0</v>
      </c>
      <c r="D77" s="438">
        <v>0</v>
      </c>
      <c r="E77" s="438">
        <v>9</v>
      </c>
      <c r="F77" s="438">
        <v>6</v>
      </c>
      <c r="G77" s="442" t="s">
        <v>340</v>
      </c>
      <c r="H77" s="443"/>
      <c r="I77" s="444"/>
    </row>
    <row r="78" spans="1:9" s="102" customFormat="1" ht="15" customHeight="1">
      <c r="A78" s="445"/>
      <c r="B78" s="441">
        <v>46</v>
      </c>
      <c r="C78" s="437">
        <v>0</v>
      </c>
      <c r="D78" s="438">
        <v>0</v>
      </c>
      <c r="E78" s="438">
        <v>9</v>
      </c>
      <c r="F78" s="438">
        <v>7</v>
      </c>
      <c r="G78" s="442" t="s">
        <v>340</v>
      </c>
      <c r="H78" s="443">
        <f>H53</f>
        <v>16495</v>
      </c>
      <c r="I78" s="444">
        <f>I53</f>
        <v>9487.49</v>
      </c>
    </row>
    <row r="79" spans="1:9" s="102" customFormat="1" ht="14.25" customHeight="1" thickBot="1">
      <c r="A79" s="446"/>
      <c r="B79" s="447">
        <v>46</v>
      </c>
      <c r="C79" s="448">
        <v>0</v>
      </c>
      <c r="D79" s="449">
        <v>0</v>
      </c>
      <c r="E79" s="449">
        <v>9</v>
      </c>
      <c r="F79" s="449">
        <v>9</v>
      </c>
      <c r="G79" s="450" t="s">
        <v>340</v>
      </c>
      <c r="H79" s="451"/>
      <c r="I79" s="452"/>
    </row>
    <row r="80" spans="1:9" s="102" customFormat="1" ht="19.5" customHeight="1" thickBot="1">
      <c r="A80" s="784" t="s">
        <v>25</v>
      </c>
      <c r="B80" s="785"/>
      <c r="C80" s="785"/>
      <c r="D80" s="785"/>
      <c r="E80" s="785"/>
      <c r="F80" s="785"/>
      <c r="G80" s="785"/>
      <c r="H80" s="785"/>
      <c r="I80" s="786"/>
    </row>
    <row r="81" spans="1:12" s="102" customFormat="1" ht="68.25" customHeight="1">
      <c r="A81" s="436" t="s">
        <v>12</v>
      </c>
      <c r="B81" s="488">
        <v>46</v>
      </c>
      <c r="C81" s="456" t="s">
        <v>123</v>
      </c>
      <c r="D81" s="484">
        <v>0</v>
      </c>
      <c r="E81" s="484">
        <v>10</v>
      </c>
      <c r="F81" s="484">
        <v>0</v>
      </c>
      <c r="G81" s="485">
        <f>G85</f>
        <v>41</v>
      </c>
      <c r="H81" s="489">
        <f>H85</f>
        <v>49714</v>
      </c>
      <c r="I81" s="458">
        <f>I85</f>
        <v>42378.47</v>
      </c>
    </row>
    <row r="82" spans="1:12" s="102" customFormat="1" ht="12.75" customHeight="1">
      <c r="A82" s="490" t="s">
        <v>26</v>
      </c>
      <c r="B82" s="460"/>
      <c r="C82" s="460"/>
      <c r="D82" s="461"/>
      <c r="E82" s="461"/>
      <c r="F82" s="461"/>
      <c r="G82" s="477"/>
      <c r="H82" s="464"/>
      <c r="I82" s="465"/>
    </row>
    <row r="83" spans="1:12" s="102" customFormat="1" ht="33.75" customHeight="1">
      <c r="A83" s="466" t="s">
        <v>229</v>
      </c>
      <c r="B83" s="467"/>
      <c r="C83" s="467"/>
      <c r="D83" s="468">
        <v>117</v>
      </c>
      <c r="E83" s="468">
        <v>10</v>
      </c>
      <c r="F83" s="468">
        <v>1</v>
      </c>
      <c r="G83" s="478"/>
      <c r="H83" s="471"/>
      <c r="I83" s="472"/>
    </row>
    <row r="84" spans="1:12" ht="27">
      <c r="A84" s="473" t="s">
        <v>27</v>
      </c>
      <c r="B84" s="437"/>
      <c r="C84" s="437"/>
      <c r="D84" s="438">
        <v>117</v>
      </c>
      <c r="E84" s="438">
        <v>10</v>
      </c>
      <c r="F84" s="438">
        <v>1</v>
      </c>
      <c r="G84" s="442"/>
      <c r="H84" s="443"/>
      <c r="I84" s="444"/>
      <c r="J84" s="102"/>
      <c r="K84" s="102"/>
      <c r="L84" s="102"/>
    </row>
    <row r="85" spans="1:12" ht="46.5" customHeight="1">
      <c r="A85" s="473" t="s">
        <v>145</v>
      </c>
      <c r="B85" s="437"/>
      <c r="C85" s="437"/>
      <c r="D85" s="438">
        <v>75</v>
      </c>
      <c r="E85" s="438">
        <v>10</v>
      </c>
      <c r="F85" s="438">
        <v>1</v>
      </c>
      <c r="G85" s="442">
        <v>41</v>
      </c>
      <c r="H85" s="443">
        <v>49714</v>
      </c>
      <c r="I85" s="444">
        <v>42378.47</v>
      </c>
      <c r="J85" s="102"/>
      <c r="K85" s="102"/>
      <c r="L85" s="102"/>
    </row>
    <row r="86" spans="1:12" ht="150.75" customHeight="1">
      <c r="A86" s="436" t="s">
        <v>131</v>
      </c>
      <c r="B86" s="437">
        <v>46</v>
      </c>
      <c r="C86" s="475" t="s">
        <v>132</v>
      </c>
      <c r="D86" s="438">
        <v>0</v>
      </c>
      <c r="E86" s="438">
        <v>10</v>
      </c>
      <c r="F86" s="438">
        <v>0</v>
      </c>
      <c r="G86" s="442" t="s">
        <v>340</v>
      </c>
      <c r="H86" s="471">
        <f>H88+H89+H90</f>
        <v>0</v>
      </c>
      <c r="I86" s="471">
        <f>I88+I89+I90</f>
        <v>20</v>
      </c>
      <c r="J86" s="102"/>
      <c r="K86" s="102"/>
      <c r="L86" s="102"/>
    </row>
    <row r="87" spans="1:12" s="102" customFormat="1" ht="12.75" customHeight="1">
      <c r="A87" s="459" t="s">
        <v>22</v>
      </c>
      <c r="B87" s="460"/>
      <c r="C87" s="460"/>
      <c r="D87" s="461"/>
      <c r="E87" s="461"/>
      <c r="F87" s="461"/>
      <c r="G87" s="463"/>
      <c r="H87" s="464"/>
      <c r="I87" s="465"/>
    </row>
    <row r="88" spans="1:12" s="102" customFormat="1" ht="30" customHeight="1">
      <c r="A88" s="466" t="s">
        <v>229</v>
      </c>
      <c r="B88" s="467"/>
      <c r="C88" s="467"/>
      <c r="D88" s="468">
        <v>117</v>
      </c>
      <c r="E88" s="468">
        <v>10</v>
      </c>
      <c r="F88" s="468">
        <v>1</v>
      </c>
      <c r="G88" s="478" t="s">
        <v>340</v>
      </c>
      <c r="H88" s="471"/>
      <c r="I88" s="472"/>
    </row>
    <row r="89" spans="1:12" ht="58.5" customHeight="1">
      <c r="A89" s="473" t="s">
        <v>27</v>
      </c>
      <c r="B89" s="437"/>
      <c r="C89" s="437"/>
      <c r="D89" s="438">
        <v>117</v>
      </c>
      <c r="E89" s="438">
        <v>10</v>
      </c>
      <c r="F89" s="438">
        <v>1</v>
      </c>
      <c r="G89" s="442" t="s">
        <v>340</v>
      </c>
      <c r="H89" s="443">
        <v>0</v>
      </c>
      <c r="I89" s="458">
        <v>20</v>
      </c>
      <c r="J89" s="102"/>
      <c r="K89" s="102"/>
      <c r="L89" s="102"/>
    </row>
    <row r="90" spans="1:12" ht="44.25" customHeight="1">
      <c r="A90" s="473" t="s">
        <v>146</v>
      </c>
      <c r="B90" s="437"/>
      <c r="C90" s="437"/>
      <c r="D90" s="438">
        <v>75</v>
      </c>
      <c r="E90" s="438">
        <v>10</v>
      </c>
      <c r="F90" s="438">
        <v>1</v>
      </c>
      <c r="G90" s="442" t="s">
        <v>340</v>
      </c>
      <c r="H90" s="443"/>
      <c r="I90" s="444"/>
      <c r="J90" s="102"/>
      <c r="K90" s="102"/>
      <c r="L90" s="102"/>
    </row>
    <row r="91" spans="1:12" ht="60" customHeight="1">
      <c r="A91" s="436" t="s">
        <v>15</v>
      </c>
      <c r="B91" s="437">
        <v>46</v>
      </c>
      <c r="C91" s="437">
        <v>30</v>
      </c>
      <c r="D91" s="438">
        <v>0</v>
      </c>
      <c r="E91" s="438">
        <v>10</v>
      </c>
      <c r="F91" s="438">
        <v>0</v>
      </c>
      <c r="G91" s="457"/>
      <c r="H91" s="443"/>
      <c r="I91" s="444"/>
      <c r="J91" s="102"/>
      <c r="K91" s="102"/>
      <c r="L91" s="102"/>
    </row>
    <row r="92" spans="1:12" s="102" customFormat="1" ht="12.75" customHeight="1">
      <c r="A92" s="459" t="s">
        <v>22</v>
      </c>
      <c r="B92" s="460"/>
      <c r="C92" s="460"/>
      <c r="D92" s="461"/>
      <c r="E92" s="461"/>
      <c r="F92" s="461"/>
      <c r="G92" s="463"/>
      <c r="H92" s="464"/>
      <c r="I92" s="465"/>
    </row>
    <row r="93" spans="1:12" s="102" customFormat="1" ht="12.75" customHeight="1">
      <c r="A93" s="466" t="s">
        <v>343</v>
      </c>
      <c r="B93" s="467"/>
      <c r="C93" s="467"/>
      <c r="D93" s="468">
        <v>117</v>
      </c>
      <c r="E93" s="468">
        <v>10</v>
      </c>
      <c r="F93" s="468">
        <v>1</v>
      </c>
      <c r="G93" s="470"/>
      <c r="H93" s="471"/>
      <c r="I93" s="472"/>
    </row>
    <row r="94" spans="1:12" ht="27">
      <c r="A94" s="473" t="s">
        <v>27</v>
      </c>
      <c r="B94" s="437"/>
      <c r="C94" s="437"/>
      <c r="D94" s="438">
        <v>117</v>
      </c>
      <c r="E94" s="438">
        <v>10</v>
      </c>
      <c r="F94" s="438">
        <v>1</v>
      </c>
      <c r="G94" s="442"/>
      <c r="H94" s="443"/>
      <c r="I94" s="458"/>
      <c r="J94" s="102"/>
      <c r="K94" s="102"/>
      <c r="L94" s="102"/>
    </row>
    <row r="95" spans="1:12" ht="27">
      <c r="A95" s="473" t="s">
        <v>146</v>
      </c>
      <c r="B95" s="437"/>
      <c r="C95" s="437"/>
      <c r="D95" s="438">
        <v>75</v>
      </c>
      <c r="E95" s="438">
        <v>10</v>
      </c>
      <c r="F95" s="438">
        <v>1</v>
      </c>
      <c r="G95" s="442"/>
      <c r="H95" s="443"/>
      <c r="I95" s="444"/>
      <c r="J95" s="102"/>
      <c r="K95" s="102"/>
      <c r="L95" s="102"/>
    </row>
    <row r="96" spans="1:12" ht="40.200000000000003">
      <c r="A96" s="473" t="s">
        <v>344</v>
      </c>
      <c r="B96" s="437"/>
      <c r="C96" s="437"/>
      <c r="D96" s="438">
        <v>117</v>
      </c>
      <c r="E96" s="438">
        <v>10</v>
      </c>
      <c r="F96" s="438">
        <v>8</v>
      </c>
      <c r="G96" s="442"/>
      <c r="H96" s="443"/>
      <c r="I96" s="444"/>
      <c r="J96" s="102"/>
      <c r="K96" s="102"/>
      <c r="L96" s="102"/>
    </row>
    <row r="97" spans="1:12" ht="16.5" customHeight="1">
      <c r="A97" s="436" t="s">
        <v>16</v>
      </c>
      <c r="B97" s="437">
        <v>46</v>
      </c>
      <c r="C97" s="437">
        <v>0</v>
      </c>
      <c r="D97" s="438">
        <v>0</v>
      </c>
      <c r="E97" s="438">
        <v>10</v>
      </c>
      <c r="F97" s="438">
        <v>0</v>
      </c>
      <c r="G97" s="439" t="s">
        <v>340</v>
      </c>
      <c r="H97" s="443">
        <f>H81+H86+H91</f>
        <v>49714</v>
      </c>
      <c r="I97" s="444">
        <f>I81+I86+I91</f>
        <v>42398.47</v>
      </c>
      <c r="J97" s="102"/>
      <c r="K97" s="102"/>
      <c r="L97" s="102"/>
    </row>
    <row r="98" spans="1:12" ht="15.75" customHeight="1" thickBot="1">
      <c r="A98" s="491" t="s">
        <v>28</v>
      </c>
      <c r="B98" s="447">
        <v>46</v>
      </c>
      <c r="C98" s="448">
        <v>0</v>
      </c>
      <c r="D98" s="449">
        <v>0</v>
      </c>
      <c r="E98" s="449">
        <v>10</v>
      </c>
      <c r="F98" s="449">
        <v>1</v>
      </c>
      <c r="G98" s="450" t="s">
        <v>340</v>
      </c>
      <c r="H98" s="451">
        <f>H85+H89</f>
        <v>49714</v>
      </c>
      <c r="I98" s="452">
        <f>I85+I89</f>
        <v>42398.47</v>
      </c>
      <c r="J98" s="102"/>
      <c r="K98" s="102"/>
      <c r="L98" s="102"/>
    </row>
    <row r="99" spans="1:12" ht="16.2" thickBot="1">
      <c r="A99" s="787" t="s">
        <v>30</v>
      </c>
      <c r="B99" s="788"/>
      <c r="C99" s="788"/>
      <c r="D99" s="788"/>
      <c r="E99" s="788"/>
      <c r="F99" s="788"/>
      <c r="G99" s="788"/>
      <c r="H99" s="788"/>
      <c r="I99" s="789"/>
      <c r="J99" s="102"/>
      <c r="K99" s="102"/>
      <c r="L99" s="102"/>
    </row>
    <row r="100" spans="1:12" ht="68.25" customHeight="1">
      <c r="A100" s="492" t="s">
        <v>19</v>
      </c>
      <c r="B100" s="441">
        <v>46</v>
      </c>
      <c r="C100" s="493" t="s">
        <v>118</v>
      </c>
      <c r="D100" s="494">
        <v>0</v>
      </c>
      <c r="E100" s="494">
        <v>8</v>
      </c>
      <c r="F100" s="494">
        <v>1</v>
      </c>
      <c r="G100" s="495"/>
      <c r="H100" s="489"/>
      <c r="I100" s="458"/>
      <c r="J100" s="102"/>
      <c r="K100" s="102"/>
      <c r="L100" s="102"/>
    </row>
    <row r="101" spans="1:12">
      <c r="A101" s="496" t="s">
        <v>14</v>
      </c>
      <c r="B101" s="497"/>
      <c r="C101" s="497"/>
      <c r="D101" s="497"/>
      <c r="E101" s="497"/>
      <c r="F101" s="497"/>
      <c r="G101" s="470"/>
      <c r="H101" s="471"/>
      <c r="I101" s="444"/>
      <c r="J101" s="102"/>
      <c r="K101" s="102"/>
      <c r="L101" s="102"/>
    </row>
    <row r="102" spans="1:12" ht="45.75" customHeight="1">
      <c r="A102" s="496" t="s">
        <v>147</v>
      </c>
      <c r="B102" s="497"/>
      <c r="C102" s="497"/>
      <c r="D102" s="497"/>
      <c r="E102" s="497"/>
      <c r="F102" s="497"/>
      <c r="G102" s="470"/>
      <c r="H102" s="471"/>
      <c r="I102" s="444"/>
      <c r="J102" s="102"/>
      <c r="K102" s="102"/>
      <c r="L102" s="102"/>
    </row>
    <row r="103" spans="1:12">
      <c r="A103" s="496" t="s">
        <v>148</v>
      </c>
      <c r="B103" s="497"/>
      <c r="C103" s="497"/>
      <c r="D103" s="497"/>
      <c r="E103" s="497"/>
      <c r="F103" s="497"/>
      <c r="G103" s="470"/>
      <c r="H103" s="471"/>
      <c r="I103" s="444"/>
      <c r="J103" s="102"/>
      <c r="K103" s="102"/>
      <c r="L103" s="102"/>
    </row>
    <row r="104" spans="1:12" ht="27" customHeight="1">
      <c r="A104" s="496" t="s">
        <v>149</v>
      </c>
      <c r="B104" s="497"/>
      <c r="C104" s="497"/>
      <c r="D104" s="497"/>
      <c r="E104" s="497"/>
      <c r="F104" s="497"/>
      <c r="G104" s="470"/>
      <c r="H104" s="471"/>
      <c r="I104" s="444"/>
      <c r="J104" s="102"/>
      <c r="K104" s="102"/>
      <c r="L104" s="102"/>
    </row>
    <row r="105" spans="1:12" ht="30" customHeight="1">
      <c r="A105" s="498"/>
      <c r="B105" s="497"/>
      <c r="C105" s="497"/>
      <c r="D105" s="497"/>
      <c r="E105" s="497"/>
      <c r="F105" s="497"/>
      <c r="G105" s="470"/>
      <c r="H105" s="471"/>
      <c r="I105" s="444"/>
      <c r="J105" s="102"/>
      <c r="K105" s="102"/>
      <c r="L105" s="102"/>
    </row>
    <row r="106" spans="1:12" ht="91.5" customHeight="1">
      <c r="A106" s="499" t="s">
        <v>150</v>
      </c>
      <c r="B106" s="500">
        <v>46</v>
      </c>
      <c r="C106" s="500">
        <v>8</v>
      </c>
      <c r="D106" s="501">
        <v>0</v>
      </c>
      <c r="E106" s="501">
        <v>8</v>
      </c>
      <c r="F106" s="501">
        <v>1</v>
      </c>
      <c r="G106" s="478" t="s">
        <v>340</v>
      </c>
      <c r="H106" s="471">
        <f>H109</f>
        <v>482</v>
      </c>
      <c r="I106" s="444">
        <f>I109</f>
        <v>156.33000000000001</v>
      </c>
      <c r="J106" s="102"/>
      <c r="K106" s="102"/>
      <c r="L106" s="102"/>
    </row>
    <row r="107" spans="1:12" ht="35.25" customHeight="1">
      <c r="A107" s="496" t="s">
        <v>147</v>
      </c>
      <c r="B107" s="500"/>
      <c r="C107" s="500"/>
      <c r="D107" s="501"/>
      <c r="E107" s="501"/>
      <c r="F107" s="501"/>
      <c r="G107" s="478" t="s">
        <v>340</v>
      </c>
      <c r="H107" s="471"/>
      <c r="I107" s="444"/>
      <c r="J107" s="102"/>
      <c r="K107" s="102"/>
      <c r="L107" s="102"/>
    </row>
    <row r="108" spans="1:12">
      <c r="A108" s="496" t="s">
        <v>148</v>
      </c>
      <c r="B108" s="500"/>
      <c r="C108" s="500"/>
      <c r="D108" s="501"/>
      <c r="E108" s="501"/>
      <c r="F108" s="501"/>
      <c r="G108" s="502" t="s">
        <v>340</v>
      </c>
      <c r="H108" s="503"/>
      <c r="I108" s="444"/>
      <c r="J108" s="102"/>
      <c r="K108" s="102"/>
      <c r="L108" s="102"/>
    </row>
    <row r="109" spans="1:12" ht="21" customHeight="1">
      <c r="A109" s="496" t="s">
        <v>149</v>
      </c>
      <c r="B109" s="500"/>
      <c r="C109" s="500"/>
      <c r="D109" s="501"/>
      <c r="E109" s="501"/>
      <c r="F109" s="501"/>
      <c r="G109" s="502" t="s">
        <v>340</v>
      </c>
      <c r="H109" s="503">
        <v>482</v>
      </c>
      <c r="I109" s="444">
        <v>156.33000000000001</v>
      </c>
      <c r="J109" s="102"/>
      <c r="K109" s="102"/>
      <c r="L109" s="102"/>
    </row>
    <row r="110" spans="1:12" ht="47.25" customHeight="1">
      <c r="A110" s="499" t="s">
        <v>112</v>
      </c>
      <c r="B110" s="500">
        <v>46</v>
      </c>
      <c r="C110" s="500">
        <v>30</v>
      </c>
      <c r="D110" s="501">
        <v>0</v>
      </c>
      <c r="E110" s="501">
        <v>8</v>
      </c>
      <c r="F110" s="501">
        <v>1</v>
      </c>
      <c r="G110" s="502" t="s">
        <v>340</v>
      </c>
      <c r="H110" s="471">
        <f>H112+H113+H114</f>
        <v>0</v>
      </c>
      <c r="I110" s="471">
        <f>I112+I113+I114</f>
        <v>0</v>
      </c>
      <c r="J110" s="102"/>
      <c r="K110" s="102"/>
      <c r="L110" s="102"/>
    </row>
    <row r="111" spans="1:12">
      <c r="A111" s="496" t="s">
        <v>14</v>
      </c>
      <c r="B111" s="500"/>
      <c r="C111" s="500"/>
      <c r="D111" s="501"/>
      <c r="E111" s="501"/>
      <c r="F111" s="501"/>
      <c r="G111" s="502" t="s">
        <v>340</v>
      </c>
      <c r="H111" s="471"/>
      <c r="I111" s="444"/>
      <c r="J111" s="102"/>
      <c r="K111" s="102"/>
      <c r="L111" s="102"/>
    </row>
    <row r="112" spans="1:12" ht="36" customHeight="1">
      <c r="A112" s="496" t="s">
        <v>151</v>
      </c>
      <c r="B112" s="500"/>
      <c r="C112" s="500"/>
      <c r="D112" s="501"/>
      <c r="E112" s="501"/>
      <c r="F112" s="501"/>
      <c r="G112" s="502" t="s">
        <v>340</v>
      </c>
      <c r="H112" s="471"/>
      <c r="I112" s="444"/>
      <c r="J112" s="102"/>
      <c r="K112" s="102"/>
      <c r="L112" s="102"/>
    </row>
    <row r="113" spans="1:12" ht="33" customHeight="1">
      <c r="A113" s="496" t="s">
        <v>148</v>
      </c>
      <c r="B113" s="500"/>
      <c r="C113" s="500"/>
      <c r="D113" s="501"/>
      <c r="E113" s="501"/>
      <c r="F113" s="501"/>
      <c r="G113" s="502" t="s">
        <v>340</v>
      </c>
      <c r="H113" s="471"/>
      <c r="I113" s="444"/>
      <c r="J113" s="102"/>
      <c r="K113" s="102"/>
      <c r="L113" s="102"/>
    </row>
    <row r="114" spans="1:12" ht="27" customHeight="1">
      <c r="A114" s="496" t="s">
        <v>149</v>
      </c>
      <c r="B114" s="500"/>
      <c r="C114" s="500"/>
      <c r="D114" s="501"/>
      <c r="E114" s="501"/>
      <c r="F114" s="501"/>
      <c r="G114" s="502" t="s">
        <v>340</v>
      </c>
      <c r="H114" s="471">
        <v>0</v>
      </c>
      <c r="I114" s="444">
        <v>0</v>
      </c>
      <c r="J114" s="102"/>
      <c r="K114" s="102"/>
      <c r="L114" s="102"/>
    </row>
    <row r="115" spans="1:12" ht="26.25" customHeight="1" thickBot="1">
      <c r="A115" s="504" t="s">
        <v>152</v>
      </c>
      <c r="B115" s="505">
        <v>46</v>
      </c>
      <c r="C115" s="506">
        <v>0</v>
      </c>
      <c r="D115" s="507">
        <v>0</v>
      </c>
      <c r="E115" s="508">
        <v>8</v>
      </c>
      <c r="F115" s="507">
        <v>1</v>
      </c>
      <c r="G115" s="509">
        <v>1</v>
      </c>
      <c r="H115" s="510">
        <f>H100+H106+H110</f>
        <v>482</v>
      </c>
      <c r="I115" s="511">
        <f>I100+I106+I110</f>
        <v>156.33000000000001</v>
      </c>
      <c r="J115" s="102"/>
      <c r="K115" s="102"/>
      <c r="L115" s="102"/>
    </row>
    <row r="116" spans="1:12" ht="0.75" hidden="1" customHeight="1">
      <c r="A116" s="512"/>
      <c r="B116" s="513"/>
      <c r="C116" s="514"/>
      <c r="D116" s="515"/>
      <c r="E116" s="516"/>
      <c r="F116" s="515"/>
      <c r="G116" s="495"/>
      <c r="H116" s="495"/>
      <c r="I116" s="517"/>
      <c r="J116" s="102"/>
      <c r="K116" s="102"/>
      <c r="L116" s="102"/>
    </row>
    <row r="117" spans="1:12" ht="0.6" hidden="1" customHeight="1">
      <c r="A117" s="518"/>
      <c r="B117" s="519"/>
      <c r="C117" s="519"/>
      <c r="D117" s="519"/>
      <c r="E117" s="519"/>
      <c r="F117" s="519"/>
      <c r="G117" s="520"/>
      <c r="H117" s="520"/>
      <c r="I117" s="521"/>
      <c r="J117" s="102"/>
      <c r="K117" s="102"/>
      <c r="L117" s="102"/>
    </row>
    <row r="118" spans="1:12" ht="16.2" thickBot="1">
      <c r="A118" s="787" t="s">
        <v>29</v>
      </c>
      <c r="B118" s="788"/>
      <c r="C118" s="788"/>
      <c r="D118" s="788"/>
      <c r="E118" s="788"/>
      <c r="F118" s="788"/>
      <c r="G118" s="788"/>
      <c r="H118" s="788"/>
      <c r="I118" s="789"/>
      <c r="J118" s="102"/>
      <c r="K118" s="102"/>
      <c r="L118" s="102"/>
    </row>
    <row r="119" spans="1:12" ht="115.5" customHeight="1">
      <c r="A119" s="522" t="s">
        <v>131</v>
      </c>
      <c r="B119" s="523">
        <v>46</v>
      </c>
      <c r="C119" s="523">
        <v>8</v>
      </c>
      <c r="D119" s="524">
        <v>56</v>
      </c>
      <c r="E119" s="524">
        <v>8</v>
      </c>
      <c r="F119" s="524">
        <v>2</v>
      </c>
      <c r="G119" s="525" t="s">
        <v>340</v>
      </c>
      <c r="H119" s="526">
        <f>H122</f>
        <v>10420</v>
      </c>
      <c r="I119" s="527">
        <f>I122</f>
        <v>8095.73</v>
      </c>
      <c r="J119" s="102"/>
      <c r="K119" s="102"/>
      <c r="L119" s="102"/>
    </row>
    <row r="120" spans="1:12" ht="26.4">
      <c r="A120" s="528" t="s">
        <v>153</v>
      </c>
      <c r="B120" s="529"/>
      <c r="C120" s="529"/>
      <c r="D120" s="530"/>
      <c r="E120" s="530"/>
      <c r="F120" s="530"/>
      <c r="G120" s="531" t="s">
        <v>340</v>
      </c>
      <c r="H120" s="532"/>
      <c r="I120" s="533"/>
      <c r="J120" s="102"/>
      <c r="K120" s="102"/>
      <c r="L120" s="102"/>
    </row>
    <row r="121" spans="1:12">
      <c r="A121" s="528" t="s">
        <v>154</v>
      </c>
      <c r="B121" s="529"/>
      <c r="C121" s="529"/>
      <c r="D121" s="530"/>
      <c r="E121" s="530"/>
      <c r="F121" s="530"/>
      <c r="G121" s="531" t="s">
        <v>340</v>
      </c>
      <c r="H121" s="532"/>
      <c r="I121" s="533"/>
      <c r="J121" s="102"/>
      <c r="K121" s="102"/>
      <c r="L121" s="102"/>
    </row>
    <row r="122" spans="1:12">
      <c r="A122" s="534" t="s">
        <v>155</v>
      </c>
      <c r="B122" s="529"/>
      <c r="C122" s="529"/>
      <c r="D122" s="530"/>
      <c r="E122" s="530"/>
      <c r="F122" s="530"/>
      <c r="G122" s="531" t="s">
        <v>340</v>
      </c>
      <c r="H122" s="532">
        <v>10420</v>
      </c>
      <c r="I122" s="533">
        <v>8095.73</v>
      </c>
      <c r="J122" s="102"/>
      <c r="K122" s="102"/>
      <c r="L122" s="102"/>
    </row>
    <row r="123" spans="1:12">
      <c r="A123" s="534" t="s">
        <v>156</v>
      </c>
      <c r="B123" s="529"/>
      <c r="C123" s="529"/>
      <c r="D123" s="530"/>
      <c r="E123" s="530"/>
      <c r="F123" s="530"/>
      <c r="G123" s="531" t="s">
        <v>340</v>
      </c>
      <c r="H123" s="532"/>
      <c r="I123" s="533"/>
      <c r="J123" s="102"/>
      <c r="K123" s="102"/>
      <c r="L123" s="102"/>
    </row>
    <row r="124" spans="1:12" ht="39" customHeight="1">
      <c r="A124" s="386" t="s">
        <v>15</v>
      </c>
      <c r="B124" s="529">
        <v>46</v>
      </c>
      <c r="C124" s="529">
        <v>30</v>
      </c>
      <c r="D124" s="530">
        <v>56</v>
      </c>
      <c r="E124" s="530">
        <v>8</v>
      </c>
      <c r="F124" s="530">
        <v>2</v>
      </c>
      <c r="G124" s="531" t="s">
        <v>340</v>
      </c>
      <c r="H124" s="532">
        <f>H127</f>
        <v>2</v>
      </c>
      <c r="I124" s="532">
        <f>I127</f>
        <v>0</v>
      </c>
      <c r="J124" s="102"/>
      <c r="K124" s="102"/>
      <c r="L124" s="102"/>
    </row>
    <row r="125" spans="1:12" ht="26.4">
      <c r="A125" s="528" t="s">
        <v>153</v>
      </c>
      <c r="B125" s="529"/>
      <c r="C125" s="529"/>
      <c r="D125" s="530"/>
      <c r="E125" s="530"/>
      <c r="F125" s="530"/>
      <c r="G125" s="531" t="s">
        <v>340</v>
      </c>
      <c r="H125" s="532"/>
      <c r="I125" s="533"/>
      <c r="J125" s="102"/>
      <c r="K125" s="102"/>
      <c r="L125" s="102"/>
    </row>
    <row r="126" spans="1:12">
      <c r="A126" s="528" t="s">
        <v>154</v>
      </c>
      <c r="B126" s="529"/>
      <c r="C126" s="529"/>
      <c r="D126" s="530"/>
      <c r="E126" s="530"/>
      <c r="F126" s="530"/>
      <c r="G126" s="531" t="s">
        <v>340</v>
      </c>
      <c r="H126" s="532"/>
      <c r="I126" s="533"/>
      <c r="J126" s="102"/>
      <c r="K126" s="102"/>
      <c r="L126" s="102"/>
    </row>
    <row r="127" spans="1:12">
      <c r="A127" s="534" t="s">
        <v>155</v>
      </c>
      <c r="B127" s="529"/>
      <c r="C127" s="529"/>
      <c r="D127" s="530"/>
      <c r="E127" s="530"/>
      <c r="F127" s="530"/>
      <c r="G127" s="531" t="s">
        <v>340</v>
      </c>
      <c r="H127" s="532">
        <v>2</v>
      </c>
      <c r="I127" s="533">
        <v>0</v>
      </c>
      <c r="J127" s="102"/>
      <c r="K127" s="102"/>
      <c r="L127" s="102"/>
    </row>
    <row r="128" spans="1:12">
      <c r="A128" s="534" t="s">
        <v>156</v>
      </c>
      <c r="B128" s="529"/>
      <c r="C128" s="529"/>
      <c r="D128" s="530"/>
      <c r="E128" s="530"/>
      <c r="F128" s="530"/>
      <c r="G128" s="531" t="s">
        <v>340</v>
      </c>
      <c r="H128" s="532"/>
      <c r="I128" s="533"/>
      <c r="J128" s="102"/>
      <c r="K128" s="102"/>
      <c r="L128" s="102"/>
    </row>
    <row r="129" spans="1:12" ht="24" customHeight="1" thickBot="1">
      <c r="A129" s="535" t="s">
        <v>16</v>
      </c>
      <c r="B129" s="536">
        <v>46</v>
      </c>
      <c r="C129" s="536">
        <v>0</v>
      </c>
      <c r="D129" s="537">
        <v>0</v>
      </c>
      <c r="E129" s="537">
        <v>8</v>
      </c>
      <c r="F129" s="537">
        <v>2</v>
      </c>
      <c r="G129" s="537">
        <v>8</v>
      </c>
      <c r="H129" s="550">
        <f>H119+H124</f>
        <v>10422</v>
      </c>
      <c r="I129" s="538">
        <f>I119+I124</f>
        <v>8095.73</v>
      </c>
      <c r="J129" s="102"/>
      <c r="K129" s="102"/>
      <c r="L129" s="102"/>
    </row>
    <row r="130" spans="1:12" ht="24" customHeight="1">
      <c r="A130" s="539"/>
      <c r="B130" s="539"/>
      <c r="C130" s="539"/>
      <c r="D130" s="540"/>
      <c r="E130" s="540"/>
      <c r="F130" s="540"/>
      <c r="G130" s="540"/>
      <c r="H130" s="540"/>
      <c r="I130" s="541"/>
      <c r="J130" s="102"/>
      <c r="K130" s="102"/>
      <c r="L130" s="102"/>
    </row>
    <row r="131" spans="1:12" ht="24" customHeight="1">
      <c r="A131" s="539"/>
      <c r="B131" s="539"/>
      <c r="C131" s="539"/>
      <c r="D131" s="540"/>
      <c r="E131" s="540"/>
      <c r="F131" s="540"/>
      <c r="G131" s="540"/>
      <c r="H131" s="540"/>
      <c r="I131" s="541"/>
      <c r="J131" s="102"/>
      <c r="K131" s="102"/>
      <c r="L131" s="102"/>
    </row>
    <row r="132" spans="1:12" ht="24" customHeight="1">
      <c r="A132" s="244" t="s">
        <v>301</v>
      </c>
      <c r="B132" s="542"/>
      <c r="C132" s="542"/>
      <c r="D132" s="543"/>
      <c r="E132" s="543"/>
      <c r="F132" s="543"/>
      <c r="G132" s="543"/>
      <c r="H132" s="543"/>
      <c r="I132" s="544"/>
      <c r="J132" s="102"/>
      <c r="K132" s="102"/>
      <c r="L132" s="102"/>
    </row>
    <row r="133" spans="1:12" ht="24" customHeight="1">
      <c r="A133" s="244" t="s">
        <v>302</v>
      </c>
      <c r="B133" s="545"/>
      <c r="C133" s="545"/>
      <c r="D133" s="545"/>
      <c r="E133" s="545"/>
      <c r="F133" s="545"/>
      <c r="G133" s="790" t="s">
        <v>303</v>
      </c>
      <c r="H133" s="762"/>
      <c r="I133" s="762"/>
      <c r="J133" s="102"/>
      <c r="K133" s="102"/>
      <c r="L133" s="102"/>
    </row>
    <row r="134" spans="1:12" ht="39" customHeight="1">
      <c r="A134" s="244"/>
      <c r="B134" s="545"/>
      <c r="C134" s="545"/>
      <c r="D134" s="545"/>
      <c r="E134" s="545"/>
      <c r="F134" s="545"/>
      <c r="G134" s="364"/>
      <c r="H134" s="364"/>
      <c r="I134" s="546"/>
      <c r="J134" s="102"/>
      <c r="K134" s="102"/>
      <c r="L134" s="102"/>
    </row>
    <row r="135" spans="1:12" ht="51.75" customHeight="1">
      <c r="A135" s="249" t="s">
        <v>304</v>
      </c>
      <c r="B135" s="547"/>
      <c r="C135" s="547"/>
      <c r="D135" s="547"/>
      <c r="E135" s="547"/>
      <c r="F135" s="547"/>
      <c r="G135" s="365"/>
      <c r="H135" s="365"/>
      <c r="I135" s="548"/>
      <c r="J135" s="102"/>
      <c r="K135" s="102"/>
      <c r="L135" s="102"/>
    </row>
    <row r="136" spans="1:12" ht="24" customHeight="1">
      <c r="A136" s="365"/>
      <c r="B136" s="547"/>
      <c r="C136" s="547"/>
      <c r="D136" s="547"/>
      <c r="E136" s="547"/>
      <c r="F136" s="547"/>
      <c r="G136" s="365"/>
      <c r="H136" s="365"/>
      <c r="I136" s="548"/>
      <c r="J136" s="102"/>
      <c r="K136" s="102"/>
      <c r="L136" s="102"/>
    </row>
    <row r="137" spans="1:12" ht="79.5" customHeight="1">
      <c r="A137" s="365"/>
      <c r="B137" s="547"/>
      <c r="C137" s="547"/>
      <c r="D137" s="547"/>
      <c r="E137" s="547"/>
      <c r="F137" s="547"/>
      <c r="G137" s="365"/>
      <c r="H137" s="365"/>
      <c r="I137" s="548"/>
      <c r="J137" s="102"/>
      <c r="K137" s="102"/>
      <c r="L137" s="102"/>
    </row>
    <row r="138" spans="1:12" ht="24" customHeight="1">
      <c r="A138" s="365"/>
      <c r="B138" s="547"/>
      <c r="C138" s="547"/>
      <c r="D138" s="547"/>
      <c r="E138" s="547"/>
      <c r="F138" s="547"/>
      <c r="G138" s="365"/>
      <c r="H138" s="365"/>
      <c r="I138" s="548"/>
      <c r="J138" s="102"/>
      <c r="K138" s="102"/>
      <c r="L138" s="102"/>
    </row>
    <row r="139" spans="1:12">
      <c r="A139" s="365"/>
      <c r="B139" s="547"/>
      <c r="C139" s="547"/>
      <c r="D139" s="547"/>
      <c r="E139" s="547"/>
      <c r="F139" s="547"/>
      <c r="G139" s="365"/>
      <c r="H139" s="365"/>
      <c r="I139" s="548"/>
      <c r="J139" s="102"/>
      <c r="K139" s="102"/>
      <c r="L139" s="102"/>
    </row>
    <row r="140" spans="1:12">
      <c r="A140" s="365"/>
      <c r="B140" s="547"/>
      <c r="C140" s="547"/>
      <c r="D140" s="547"/>
      <c r="E140" s="547"/>
      <c r="F140" s="547"/>
      <c r="G140" s="365"/>
      <c r="H140" s="365"/>
      <c r="I140" s="548"/>
      <c r="J140" s="102"/>
      <c r="K140" s="102"/>
      <c r="L140" s="102"/>
    </row>
    <row r="141" spans="1:12">
      <c r="A141" s="365"/>
      <c r="B141" s="547"/>
      <c r="C141" s="547"/>
      <c r="D141" s="547"/>
      <c r="E141" s="547"/>
      <c r="F141" s="547"/>
      <c r="G141" s="365"/>
      <c r="H141" s="365"/>
      <c r="I141" s="548"/>
      <c r="J141" s="102"/>
      <c r="K141" s="102"/>
      <c r="L141" s="102"/>
    </row>
    <row r="142" spans="1:12" s="108" customFormat="1">
      <c r="A142" s="365"/>
      <c r="B142" s="547"/>
      <c r="C142" s="547"/>
      <c r="D142" s="547"/>
      <c r="E142" s="547"/>
      <c r="F142" s="547"/>
      <c r="G142" s="365"/>
      <c r="H142" s="365"/>
      <c r="I142" s="548"/>
    </row>
    <row r="143" spans="1:12" s="108" customFormat="1">
      <c r="A143" s="365"/>
      <c r="B143" s="547"/>
      <c r="C143" s="547"/>
      <c r="D143" s="547"/>
      <c r="E143" s="547"/>
      <c r="F143" s="547"/>
      <c r="G143" s="365"/>
      <c r="H143" s="365"/>
      <c r="I143" s="548"/>
    </row>
    <row r="144" spans="1:12" s="108" customFormat="1" ht="15.75" customHeight="1">
      <c r="A144" s="365"/>
      <c r="B144" s="547"/>
      <c r="C144" s="547"/>
      <c r="D144" s="547"/>
      <c r="E144" s="547"/>
      <c r="F144" s="547"/>
      <c r="G144" s="365"/>
      <c r="H144" s="365"/>
      <c r="I144" s="548"/>
    </row>
    <row r="145" spans="1:9" s="108" customFormat="1" ht="18.75" customHeight="1">
      <c r="A145" s="365"/>
      <c r="B145" s="547"/>
      <c r="C145" s="547"/>
      <c r="D145" s="547"/>
      <c r="E145" s="547"/>
      <c r="F145" s="547"/>
      <c r="G145" s="365"/>
      <c r="H145" s="365"/>
      <c r="I145" s="548"/>
    </row>
    <row r="146" spans="1:9" s="108" customFormat="1" ht="15" customHeight="1">
      <c r="A146" s="365"/>
      <c r="B146" s="547"/>
      <c r="C146" s="547"/>
      <c r="D146" s="547"/>
      <c r="E146" s="547"/>
      <c r="F146" s="547"/>
      <c r="G146" s="365"/>
      <c r="H146" s="365"/>
      <c r="I146" s="548"/>
    </row>
    <row r="147" spans="1:9" s="108" customFormat="1" ht="15" customHeight="1">
      <c r="A147" s="365"/>
      <c r="B147" s="547"/>
      <c r="C147" s="547"/>
      <c r="D147" s="547"/>
      <c r="E147" s="547"/>
      <c r="F147" s="547"/>
      <c r="G147" s="365"/>
      <c r="H147" s="365"/>
      <c r="I147" s="548"/>
    </row>
    <row r="148" spans="1:9" s="108" customFormat="1" ht="16.5" customHeight="1">
      <c r="A148" s="365"/>
      <c r="B148" s="547"/>
      <c r="C148" s="547"/>
      <c r="D148" s="547"/>
      <c r="E148" s="547"/>
      <c r="F148" s="547"/>
      <c r="G148" s="365"/>
      <c r="H148" s="365"/>
      <c r="I148" s="548"/>
    </row>
    <row r="149" spans="1:9">
      <c r="A149" s="365"/>
      <c r="B149" s="547"/>
      <c r="C149" s="547"/>
      <c r="D149" s="547"/>
      <c r="E149" s="547"/>
      <c r="F149" s="547"/>
      <c r="G149" s="365"/>
      <c r="H149" s="365"/>
      <c r="I149" s="548"/>
    </row>
    <row r="150" spans="1:9">
      <c r="A150" s="365"/>
      <c r="B150" s="547"/>
      <c r="C150" s="547"/>
      <c r="D150" s="547"/>
      <c r="E150" s="547"/>
      <c r="F150" s="547"/>
      <c r="G150" s="365"/>
      <c r="H150" s="365"/>
      <c r="I150" s="548"/>
    </row>
    <row r="151" spans="1:9">
      <c r="A151" s="365"/>
      <c r="B151" s="547"/>
      <c r="C151" s="547"/>
      <c r="D151" s="547"/>
      <c r="E151" s="547"/>
      <c r="F151" s="547"/>
      <c r="G151" s="365"/>
      <c r="H151" s="365"/>
      <c r="I151" s="548"/>
    </row>
    <row r="152" spans="1:9">
      <c r="A152" s="365"/>
      <c r="B152" s="547"/>
      <c r="C152" s="547"/>
      <c r="D152" s="547"/>
      <c r="E152" s="547"/>
      <c r="F152" s="547"/>
      <c r="G152" s="365"/>
      <c r="H152" s="365"/>
      <c r="I152" s="548"/>
    </row>
    <row r="153" spans="1:9">
      <c r="A153" s="365"/>
      <c r="B153" s="547"/>
      <c r="C153" s="547"/>
      <c r="D153" s="547"/>
      <c r="E153" s="547"/>
      <c r="F153" s="547"/>
      <c r="G153" s="365"/>
      <c r="H153" s="365"/>
      <c r="I153" s="548"/>
    </row>
    <row r="154" spans="1:9">
      <c r="A154" s="365"/>
      <c r="B154" s="547"/>
      <c r="C154" s="547"/>
      <c r="D154" s="547"/>
      <c r="E154" s="547"/>
      <c r="F154" s="547"/>
      <c r="G154" s="365"/>
      <c r="H154" s="365"/>
      <c r="I154" s="548"/>
    </row>
    <row r="155" spans="1:9">
      <c r="A155" s="365"/>
      <c r="B155" s="547"/>
      <c r="C155" s="547"/>
      <c r="D155" s="547"/>
      <c r="E155" s="547"/>
      <c r="F155" s="547"/>
      <c r="G155" s="365"/>
      <c r="H155" s="365"/>
      <c r="I155" s="548"/>
    </row>
    <row r="156" spans="1:9">
      <c r="A156" s="365"/>
      <c r="B156" s="547"/>
      <c r="C156" s="547"/>
      <c r="D156" s="547"/>
      <c r="E156" s="547"/>
      <c r="F156" s="547"/>
      <c r="G156" s="365"/>
      <c r="H156" s="365"/>
      <c r="I156" s="548"/>
    </row>
    <row r="157" spans="1:9">
      <c r="A157" s="365"/>
      <c r="B157" s="547"/>
      <c r="C157" s="547"/>
      <c r="D157" s="547"/>
      <c r="E157" s="547"/>
      <c r="F157" s="547"/>
      <c r="G157" s="365"/>
      <c r="H157" s="365"/>
      <c r="I157" s="548"/>
    </row>
    <row r="158" spans="1:9">
      <c r="A158" s="365"/>
      <c r="B158" s="547"/>
      <c r="C158" s="547"/>
      <c r="D158" s="547"/>
      <c r="E158" s="547"/>
      <c r="F158" s="547"/>
      <c r="G158" s="365"/>
      <c r="H158" s="365"/>
      <c r="I158" s="548"/>
    </row>
    <row r="159" spans="1:9">
      <c r="A159" s="365"/>
      <c r="B159" s="547"/>
      <c r="C159" s="547"/>
      <c r="D159" s="547"/>
      <c r="E159" s="547"/>
      <c r="F159" s="547"/>
      <c r="G159" s="365"/>
      <c r="H159" s="365"/>
      <c r="I159" s="548"/>
    </row>
    <row r="160" spans="1:9">
      <c r="A160" s="365"/>
      <c r="B160" s="547"/>
      <c r="C160" s="547"/>
      <c r="D160" s="547"/>
      <c r="E160" s="547"/>
      <c r="F160" s="547"/>
      <c r="G160" s="365"/>
      <c r="H160" s="365"/>
      <c r="I160" s="548"/>
    </row>
    <row r="161" spans="1:9">
      <c r="A161" s="365"/>
      <c r="B161" s="547"/>
      <c r="C161" s="547"/>
      <c r="D161" s="547"/>
      <c r="E161" s="547"/>
      <c r="F161" s="547"/>
      <c r="G161" s="365"/>
      <c r="H161" s="365"/>
      <c r="I161" s="548"/>
    </row>
    <row r="162" spans="1:9">
      <c r="A162" s="365"/>
      <c r="B162" s="547"/>
      <c r="C162" s="547"/>
      <c r="D162" s="547"/>
      <c r="E162" s="547"/>
      <c r="F162" s="547"/>
      <c r="G162" s="365"/>
      <c r="H162" s="365"/>
      <c r="I162" s="548"/>
    </row>
    <row r="163" spans="1:9">
      <c r="A163" s="365"/>
      <c r="B163" s="547"/>
      <c r="C163" s="547"/>
      <c r="D163" s="547"/>
      <c r="E163" s="547"/>
      <c r="F163" s="547"/>
      <c r="G163" s="365"/>
      <c r="H163" s="365"/>
      <c r="I163" s="548"/>
    </row>
    <row r="164" spans="1:9">
      <c r="A164" s="365"/>
      <c r="B164" s="547"/>
      <c r="C164" s="547"/>
      <c r="D164" s="547"/>
      <c r="E164" s="547"/>
      <c r="F164" s="547"/>
      <c r="G164" s="365"/>
      <c r="H164" s="365"/>
      <c r="I164" s="548"/>
    </row>
    <row r="165" spans="1:9">
      <c r="A165" s="365"/>
      <c r="B165" s="547"/>
      <c r="C165" s="547"/>
      <c r="D165" s="547"/>
      <c r="E165" s="547"/>
      <c r="F165" s="547"/>
      <c r="G165" s="365"/>
      <c r="H165" s="365"/>
      <c r="I165" s="548"/>
    </row>
    <row r="166" spans="1:9">
      <c r="A166" s="365"/>
      <c r="B166" s="547"/>
      <c r="C166" s="547"/>
      <c r="D166" s="547"/>
      <c r="E166" s="547"/>
      <c r="F166" s="547"/>
      <c r="G166" s="365"/>
      <c r="H166" s="365"/>
      <c r="I166" s="548"/>
    </row>
    <row r="167" spans="1:9">
      <c r="A167" s="365"/>
      <c r="B167" s="547"/>
      <c r="C167" s="547"/>
      <c r="D167" s="547"/>
      <c r="E167" s="547"/>
      <c r="F167" s="547"/>
      <c r="G167" s="365"/>
      <c r="H167" s="365"/>
      <c r="I167" s="548"/>
    </row>
    <row r="168" spans="1:9">
      <c r="A168" s="365"/>
      <c r="B168" s="547"/>
      <c r="C168" s="547"/>
      <c r="D168" s="547"/>
      <c r="E168" s="547"/>
      <c r="F168" s="547"/>
      <c r="G168" s="365"/>
      <c r="H168" s="365"/>
      <c r="I168" s="548"/>
    </row>
    <row r="169" spans="1:9">
      <c r="A169" s="365"/>
      <c r="B169" s="547"/>
      <c r="C169" s="547"/>
      <c r="D169" s="547"/>
      <c r="E169" s="547"/>
      <c r="F169" s="547"/>
      <c r="G169" s="365"/>
      <c r="H169" s="365"/>
      <c r="I169" s="548"/>
    </row>
    <row r="170" spans="1:9">
      <c r="A170" s="365"/>
      <c r="B170" s="547"/>
      <c r="C170" s="547"/>
      <c r="D170" s="547"/>
      <c r="E170" s="547"/>
      <c r="F170" s="547"/>
      <c r="G170" s="365"/>
      <c r="H170" s="365"/>
      <c r="I170" s="548"/>
    </row>
    <row r="171" spans="1:9">
      <c r="A171" s="365"/>
      <c r="B171" s="547"/>
      <c r="C171" s="547"/>
      <c r="D171" s="547"/>
      <c r="E171" s="547"/>
      <c r="F171" s="547"/>
      <c r="G171" s="365"/>
      <c r="H171" s="365"/>
      <c r="I171" s="548"/>
    </row>
    <row r="172" spans="1:9">
      <c r="A172" s="365"/>
      <c r="B172" s="547"/>
      <c r="C172" s="547"/>
      <c r="D172" s="547"/>
      <c r="E172" s="547"/>
      <c r="F172" s="547"/>
      <c r="G172" s="365"/>
      <c r="H172" s="365"/>
      <c r="I172" s="548"/>
    </row>
    <row r="173" spans="1:9">
      <c r="A173" s="365"/>
      <c r="B173" s="547"/>
      <c r="C173" s="547"/>
      <c r="D173" s="547"/>
      <c r="E173" s="547"/>
      <c r="F173" s="547"/>
      <c r="G173" s="365"/>
      <c r="H173" s="365"/>
      <c r="I173" s="548"/>
    </row>
    <row r="174" spans="1:9">
      <c r="A174" s="365"/>
      <c r="B174" s="547"/>
      <c r="C174" s="547"/>
      <c r="D174" s="547"/>
      <c r="E174" s="547"/>
      <c r="F174" s="547"/>
      <c r="G174" s="365"/>
      <c r="H174" s="365"/>
      <c r="I174" s="548"/>
    </row>
    <row r="175" spans="1:9">
      <c r="A175" s="365"/>
      <c r="B175" s="547"/>
      <c r="C175" s="547"/>
      <c r="D175" s="547"/>
      <c r="E175" s="547"/>
      <c r="F175" s="547"/>
      <c r="G175" s="365"/>
      <c r="H175" s="365"/>
      <c r="I175" s="548"/>
    </row>
    <row r="176" spans="1:9">
      <c r="A176" s="365"/>
      <c r="B176" s="547"/>
      <c r="C176" s="547"/>
      <c r="D176" s="547"/>
      <c r="E176" s="547"/>
      <c r="F176" s="547"/>
      <c r="G176" s="365"/>
      <c r="H176" s="365"/>
      <c r="I176" s="548"/>
    </row>
    <row r="177" spans="1:9">
      <c r="A177" s="365"/>
      <c r="B177" s="547"/>
      <c r="C177" s="547"/>
      <c r="D177" s="547"/>
      <c r="E177" s="547"/>
      <c r="F177" s="547"/>
      <c r="G177" s="365"/>
      <c r="H177" s="365"/>
      <c r="I177" s="548"/>
    </row>
    <row r="178" spans="1:9">
      <c r="A178" s="365"/>
      <c r="B178" s="547"/>
      <c r="C178" s="547"/>
      <c r="D178" s="547"/>
      <c r="E178" s="547"/>
      <c r="F178" s="547"/>
      <c r="G178" s="365"/>
      <c r="H178" s="365"/>
      <c r="I178" s="548"/>
    </row>
    <row r="179" spans="1:9">
      <c r="A179" s="365"/>
      <c r="B179" s="547"/>
      <c r="C179" s="547"/>
      <c r="D179" s="547"/>
      <c r="E179" s="547"/>
      <c r="F179" s="547"/>
      <c r="G179" s="365"/>
      <c r="H179" s="365"/>
      <c r="I179" s="548"/>
    </row>
    <row r="180" spans="1:9">
      <c r="A180" s="365"/>
      <c r="B180" s="547"/>
      <c r="C180" s="547"/>
      <c r="D180" s="547"/>
      <c r="E180" s="547"/>
      <c r="F180" s="547"/>
      <c r="G180" s="365"/>
      <c r="H180" s="365"/>
      <c r="I180" s="548"/>
    </row>
    <row r="181" spans="1:9">
      <c r="A181" s="365"/>
      <c r="B181" s="547"/>
      <c r="C181" s="547"/>
      <c r="D181" s="547"/>
      <c r="E181" s="547"/>
      <c r="F181" s="547"/>
      <c r="G181" s="365"/>
      <c r="H181" s="365"/>
      <c r="I181" s="548"/>
    </row>
    <row r="182" spans="1:9">
      <c r="A182" s="365"/>
      <c r="B182" s="547"/>
      <c r="C182" s="547"/>
      <c r="D182" s="547"/>
      <c r="E182" s="547"/>
      <c r="F182" s="547"/>
      <c r="G182" s="365"/>
      <c r="H182" s="365"/>
      <c r="I182" s="548"/>
    </row>
    <row r="183" spans="1:9">
      <c r="A183" s="365"/>
      <c r="B183" s="547"/>
      <c r="C183" s="547"/>
      <c r="D183" s="547"/>
      <c r="E183" s="547"/>
      <c r="F183" s="547"/>
      <c r="G183" s="365"/>
      <c r="H183" s="365"/>
      <c r="I183" s="548"/>
    </row>
    <row r="184" spans="1:9">
      <c r="A184" s="365"/>
      <c r="B184" s="547"/>
      <c r="C184" s="547"/>
      <c r="D184" s="547"/>
      <c r="E184" s="547"/>
      <c r="F184" s="547"/>
      <c r="G184" s="365"/>
      <c r="H184" s="365"/>
      <c r="I184" s="548"/>
    </row>
    <row r="185" spans="1:9">
      <c r="A185" s="365"/>
      <c r="B185" s="547"/>
      <c r="C185" s="547"/>
      <c r="D185" s="547"/>
      <c r="E185" s="547"/>
      <c r="F185" s="547"/>
      <c r="G185" s="365"/>
      <c r="H185" s="365"/>
      <c r="I185" s="548"/>
    </row>
    <row r="186" spans="1:9">
      <c r="A186" s="365"/>
      <c r="B186" s="547"/>
      <c r="C186" s="547"/>
      <c r="D186" s="547"/>
      <c r="E186" s="547"/>
      <c r="F186" s="547"/>
      <c r="G186" s="365"/>
      <c r="H186" s="365"/>
      <c r="I186" s="548"/>
    </row>
    <row r="187" spans="1:9">
      <c r="A187" s="365"/>
      <c r="B187" s="547"/>
      <c r="C187" s="547"/>
      <c r="D187" s="547"/>
      <c r="E187" s="547"/>
      <c r="F187" s="547"/>
      <c r="G187" s="365"/>
      <c r="H187" s="365"/>
      <c r="I187" s="548"/>
    </row>
    <row r="188" spans="1:9">
      <c r="A188" s="365"/>
      <c r="B188" s="547"/>
      <c r="C188" s="547"/>
      <c r="D188" s="547"/>
      <c r="E188" s="547"/>
      <c r="F188" s="547"/>
      <c r="G188" s="365"/>
      <c r="H188" s="365"/>
      <c r="I188" s="548"/>
    </row>
    <row r="189" spans="1:9">
      <c r="A189" s="365"/>
      <c r="B189" s="547"/>
      <c r="C189" s="547"/>
      <c r="D189" s="547"/>
      <c r="E189" s="547"/>
      <c r="F189" s="547"/>
      <c r="G189" s="365"/>
      <c r="H189" s="365"/>
      <c r="I189" s="548"/>
    </row>
    <row r="190" spans="1:9">
      <c r="A190" s="365"/>
      <c r="B190" s="547"/>
      <c r="C190" s="547"/>
      <c r="D190" s="547"/>
      <c r="E190" s="547"/>
      <c r="F190" s="547"/>
      <c r="G190" s="365"/>
      <c r="H190" s="365"/>
      <c r="I190" s="548"/>
    </row>
    <row r="191" spans="1:9">
      <c r="A191" s="365"/>
      <c r="B191" s="547"/>
      <c r="C191" s="547"/>
      <c r="D191" s="547"/>
      <c r="E191" s="547"/>
      <c r="F191" s="547"/>
      <c r="G191" s="365"/>
      <c r="H191" s="365"/>
      <c r="I191" s="548"/>
    </row>
    <row r="192" spans="1:9">
      <c r="A192" s="365"/>
      <c r="B192" s="547"/>
      <c r="C192" s="547"/>
      <c r="D192" s="547"/>
      <c r="E192" s="547"/>
      <c r="F192" s="547"/>
      <c r="G192" s="365"/>
      <c r="H192" s="365"/>
      <c r="I192" s="548"/>
    </row>
    <row r="193" spans="1:9">
      <c r="A193" s="365"/>
      <c r="B193" s="547"/>
      <c r="C193" s="547"/>
      <c r="D193" s="547"/>
      <c r="E193" s="547"/>
      <c r="F193" s="547"/>
      <c r="G193" s="365"/>
      <c r="H193" s="365"/>
      <c r="I193" s="548"/>
    </row>
    <row r="194" spans="1:9">
      <c r="A194" s="365"/>
      <c r="B194" s="547"/>
      <c r="C194" s="547"/>
      <c r="D194" s="547"/>
      <c r="E194" s="547"/>
      <c r="F194" s="547"/>
      <c r="G194" s="365"/>
      <c r="H194" s="365"/>
      <c r="I194" s="548"/>
    </row>
    <row r="195" spans="1:9">
      <c r="A195" s="365"/>
      <c r="B195" s="547"/>
      <c r="C195" s="547"/>
      <c r="D195" s="547"/>
      <c r="E195" s="547"/>
      <c r="F195" s="547"/>
      <c r="G195" s="365"/>
      <c r="H195" s="365"/>
      <c r="I195" s="548"/>
    </row>
    <row r="196" spans="1:9">
      <c r="A196" s="365"/>
      <c r="B196" s="547"/>
      <c r="C196" s="547"/>
      <c r="D196" s="547"/>
      <c r="E196" s="547"/>
      <c r="F196" s="547"/>
      <c r="G196" s="365"/>
      <c r="H196" s="365"/>
      <c r="I196" s="548"/>
    </row>
    <row r="197" spans="1:9">
      <c r="A197" s="365"/>
      <c r="B197" s="547"/>
      <c r="C197" s="547"/>
      <c r="D197" s="547"/>
      <c r="E197" s="547"/>
      <c r="F197" s="547"/>
      <c r="G197" s="365"/>
      <c r="H197" s="365"/>
      <c r="I197" s="548"/>
    </row>
    <row r="198" spans="1:9">
      <c r="A198" s="365"/>
      <c r="B198" s="547"/>
      <c r="C198" s="547"/>
      <c r="D198" s="547"/>
      <c r="E198" s="547"/>
      <c r="F198" s="547"/>
      <c r="G198" s="365"/>
      <c r="H198" s="365"/>
      <c r="I198" s="548"/>
    </row>
    <row r="199" spans="1:9">
      <c r="A199" s="365"/>
      <c r="B199" s="547"/>
      <c r="C199" s="547"/>
      <c r="D199" s="547"/>
      <c r="E199" s="547"/>
      <c r="F199" s="547"/>
      <c r="G199" s="365"/>
      <c r="H199" s="365"/>
      <c r="I199" s="548"/>
    </row>
    <row r="200" spans="1:9">
      <c r="A200" s="365"/>
      <c r="B200" s="547"/>
      <c r="C200" s="547"/>
      <c r="D200" s="547"/>
      <c r="E200" s="547"/>
      <c r="F200" s="547"/>
      <c r="G200" s="365"/>
      <c r="H200" s="365"/>
      <c r="I200" s="548"/>
    </row>
    <row r="201" spans="1:9">
      <c r="A201" s="365"/>
      <c r="B201" s="547"/>
      <c r="C201" s="547"/>
      <c r="D201" s="547"/>
      <c r="E201" s="547"/>
      <c r="F201" s="547"/>
      <c r="G201" s="365"/>
      <c r="H201" s="365"/>
      <c r="I201" s="548"/>
    </row>
    <row r="202" spans="1:9">
      <c r="A202" s="365"/>
      <c r="B202" s="547"/>
      <c r="C202" s="547"/>
      <c r="D202" s="547"/>
      <c r="E202" s="547"/>
      <c r="F202" s="547"/>
      <c r="G202" s="365"/>
      <c r="H202" s="365"/>
      <c r="I202" s="548"/>
    </row>
    <row r="203" spans="1:9">
      <c r="A203" s="365"/>
      <c r="B203" s="547"/>
      <c r="C203" s="547"/>
      <c r="D203" s="547"/>
      <c r="E203" s="547"/>
      <c r="F203" s="547"/>
      <c r="G203" s="365"/>
      <c r="H203" s="365"/>
      <c r="I203" s="548"/>
    </row>
    <row r="204" spans="1:9">
      <c r="A204" s="365"/>
      <c r="B204" s="547"/>
      <c r="C204" s="547"/>
      <c r="D204" s="547"/>
      <c r="E204" s="547"/>
      <c r="F204" s="547"/>
      <c r="G204" s="365"/>
      <c r="H204" s="365"/>
      <c r="I204" s="548"/>
    </row>
    <row r="205" spans="1:9">
      <c r="A205" s="365"/>
      <c r="B205" s="547"/>
      <c r="C205" s="547"/>
      <c r="D205" s="547"/>
      <c r="E205" s="547"/>
      <c r="F205" s="547"/>
      <c r="G205" s="365"/>
      <c r="H205" s="365"/>
      <c r="I205" s="548"/>
    </row>
    <row r="206" spans="1:9">
      <c r="A206" s="365"/>
      <c r="B206" s="547"/>
      <c r="C206" s="547"/>
      <c r="D206" s="547"/>
      <c r="E206" s="547"/>
      <c r="F206" s="547"/>
      <c r="G206" s="365"/>
      <c r="H206" s="365"/>
      <c r="I206" s="548"/>
    </row>
    <row r="207" spans="1:9">
      <c r="A207" s="365"/>
      <c r="B207" s="547"/>
      <c r="C207" s="547"/>
      <c r="D207" s="547"/>
      <c r="E207" s="547"/>
      <c r="F207" s="547"/>
      <c r="G207" s="365"/>
      <c r="H207" s="365"/>
      <c r="I207" s="548"/>
    </row>
    <row r="208" spans="1:9">
      <c r="A208" s="365"/>
      <c r="B208" s="547"/>
      <c r="C208" s="547"/>
      <c r="D208" s="547"/>
      <c r="E208" s="547"/>
      <c r="F208" s="547"/>
      <c r="G208" s="365"/>
      <c r="H208" s="365"/>
      <c r="I208" s="548"/>
    </row>
    <row r="209" spans="1:9">
      <c r="A209" s="365"/>
      <c r="B209" s="547"/>
      <c r="C209" s="547"/>
      <c r="D209" s="547"/>
      <c r="E209" s="547"/>
      <c r="F209" s="547"/>
      <c r="G209" s="365"/>
      <c r="H209" s="365"/>
      <c r="I209" s="548"/>
    </row>
    <row r="210" spans="1:9">
      <c r="A210" s="365"/>
      <c r="B210" s="547"/>
      <c r="C210" s="547"/>
      <c r="D210" s="547"/>
      <c r="E210" s="547"/>
      <c r="F210" s="547"/>
      <c r="G210" s="365"/>
      <c r="H210" s="365"/>
      <c r="I210" s="548"/>
    </row>
    <row r="211" spans="1:9">
      <c r="A211" s="365"/>
      <c r="B211" s="547"/>
      <c r="C211" s="547"/>
      <c r="D211" s="547"/>
      <c r="E211" s="547"/>
      <c r="F211" s="547"/>
      <c r="G211" s="365"/>
      <c r="H211" s="365"/>
      <c r="I211" s="548"/>
    </row>
    <row r="212" spans="1:9">
      <c r="A212" s="365"/>
      <c r="B212" s="547"/>
      <c r="C212" s="547"/>
      <c r="D212" s="547"/>
      <c r="E212" s="547"/>
      <c r="F212" s="547"/>
      <c r="G212" s="365"/>
      <c r="H212" s="365"/>
      <c r="I212" s="548"/>
    </row>
    <row r="213" spans="1:9">
      <c r="A213" s="365"/>
      <c r="B213" s="547"/>
      <c r="C213" s="547"/>
      <c r="D213" s="547"/>
      <c r="E213" s="547"/>
      <c r="F213" s="547"/>
      <c r="G213" s="365"/>
      <c r="H213" s="365"/>
      <c r="I213" s="548"/>
    </row>
    <row r="214" spans="1:9">
      <c r="A214" s="365"/>
      <c r="B214" s="547"/>
      <c r="C214" s="547"/>
      <c r="D214" s="547"/>
      <c r="E214" s="547"/>
      <c r="F214" s="547"/>
      <c r="G214" s="365"/>
      <c r="H214" s="365"/>
      <c r="I214" s="548"/>
    </row>
    <row r="215" spans="1:9">
      <c r="A215" s="365"/>
      <c r="B215" s="547"/>
      <c r="C215" s="547"/>
      <c r="D215" s="547"/>
      <c r="E215" s="547"/>
      <c r="F215" s="547"/>
      <c r="G215" s="365"/>
      <c r="H215" s="365"/>
      <c r="I215" s="548"/>
    </row>
    <row r="216" spans="1:9">
      <c r="A216" s="365"/>
      <c r="B216" s="547"/>
      <c r="C216" s="547"/>
      <c r="D216" s="547"/>
      <c r="E216" s="547"/>
      <c r="F216" s="547"/>
      <c r="G216" s="365"/>
      <c r="H216" s="365"/>
      <c r="I216" s="548"/>
    </row>
    <row r="217" spans="1:9">
      <c r="A217" s="365"/>
      <c r="B217" s="547"/>
      <c r="C217" s="547"/>
      <c r="D217" s="547"/>
      <c r="E217" s="547"/>
      <c r="F217" s="547"/>
      <c r="G217" s="365"/>
      <c r="H217" s="365"/>
      <c r="I217" s="548"/>
    </row>
    <row r="218" spans="1:9">
      <c r="A218" s="365"/>
      <c r="B218" s="547"/>
      <c r="C218" s="547"/>
      <c r="D218" s="547"/>
      <c r="E218" s="547"/>
      <c r="F218" s="547"/>
      <c r="G218" s="365"/>
      <c r="H218" s="365"/>
      <c r="I218" s="548"/>
    </row>
    <row r="219" spans="1:9">
      <c r="A219" s="365"/>
      <c r="B219" s="547"/>
      <c r="C219" s="547"/>
      <c r="D219" s="547"/>
      <c r="E219" s="547"/>
      <c r="F219" s="547"/>
      <c r="G219" s="365"/>
      <c r="H219" s="365"/>
      <c r="I219" s="548"/>
    </row>
    <row r="220" spans="1:9">
      <c r="A220" s="365"/>
      <c r="B220" s="547"/>
      <c r="C220" s="547"/>
      <c r="D220" s="547"/>
      <c r="E220" s="547"/>
      <c r="F220" s="547"/>
      <c r="G220" s="365"/>
      <c r="H220" s="365"/>
      <c r="I220" s="548"/>
    </row>
    <row r="221" spans="1:9">
      <c r="A221" s="365"/>
      <c r="B221" s="547"/>
      <c r="C221" s="547"/>
      <c r="D221" s="547"/>
      <c r="E221" s="547"/>
      <c r="F221" s="547"/>
      <c r="G221" s="365"/>
      <c r="H221" s="365"/>
      <c r="I221" s="548"/>
    </row>
    <row r="222" spans="1:9">
      <c r="A222" s="365"/>
      <c r="B222" s="547"/>
      <c r="C222" s="547"/>
      <c r="D222" s="547"/>
      <c r="E222" s="547"/>
      <c r="F222" s="547"/>
      <c r="G222" s="365"/>
      <c r="H222" s="365"/>
      <c r="I222" s="548"/>
    </row>
    <row r="223" spans="1:9">
      <c r="A223" s="365"/>
      <c r="B223" s="547"/>
      <c r="C223" s="547"/>
      <c r="D223" s="547"/>
      <c r="E223" s="547"/>
      <c r="F223" s="547"/>
      <c r="G223" s="365"/>
      <c r="H223" s="365"/>
      <c r="I223" s="548"/>
    </row>
    <row r="224" spans="1:9">
      <c r="A224" s="365"/>
      <c r="B224" s="547"/>
      <c r="C224" s="547"/>
      <c r="D224" s="547"/>
      <c r="E224" s="547"/>
      <c r="F224" s="547"/>
      <c r="G224" s="365"/>
      <c r="H224" s="365"/>
      <c r="I224" s="548"/>
    </row>
    <row r="225" spans="1:9">
      <c r="A225" s="365"/>
      <c r="B225" s="547"/>
      <c r="C225" s="547"/>
      <c r="D225" s="547"/>
      <c r="E225" s="547"/>
      <c r="F225" s="547"/>
      <c r="G225" s="365"/>
      <c r="H225" s="365"/>
      <c r="I225" s="548"/>
    </row>
    <row r="226" spans="1:9">
      <c r="A226" s="365"/>
      <c r="B226" s="547"/>
      <c r="C226" s="547"/>
      <c r="D226" s="547"/>
      <c r="E226" s="547"/>
      <c r="F226" s="547"/>
      <c r="G226" s="365"/>
      <c r="H226" s="365"/>
      <c r="I226" s="548"/>
    </row>
    <row r="227" spans="1:9">
      <c r="A227" s="365"/>
      <c r="B227" s="547"/>
      <c r="C227" s="547"/>
      <c r="D227" s="547"/>
      <c r="E227" s="547"/>
      <c r="F227" s="547"/>
      <c r="G227" s="365"/>
      <c r="H227" s="365"/>
      <c r="I227" s="548"/>
    </row>
    <row r="228" spans="1:9">
      <c r="A228" s="365"/>
      <c r="B228" s="547"/>
      <c r="C228" s="547"/>
      <c r="D228" s="547"/>
      <c r="E228" s="547"/>
      <c r="F228" s="547"/>
      <c r="G228" s="365"/>
      <c r="H228" s="365"/>
      <c r="I228" s="548"/>
    </row>
    <row r="229" spans="1:9">
      <c r="A229" s="365"/>
      <c r="B229" s="547"/>
      <c r="C229" s="547"/>
      <c r="D229" s="547"/>
      <c r="E229" s="547"/>
      <c r="F229" s="547"/>
      <c r="G229" s="365"/>
      <c r="H229" s="365"/>
      <c r="I229" s="548"/>
    </row>
    <row r="230" spans="1:9">
      <c r="A230" s="365"/>
      <c r="B230" s="547"/>
      <c r="C230" s="547"/>
      <c r="D230" s="547"/>
      <c r="E230" s="547"/>
      <c r="F230" s="547"/>
      <c r="G230" s="365"/>
      <c r="H230" s="365"/>
      <c r="I230" s="548"/>
    </row>
    <row r="231" spans="1:9">
      <c r="A231" s="365"/>
      <c r="B231" s="547"/>
      <c r="C231" s="547"/>
      <c r="D231" s="547"/>
      <c r="E231" s="547"/>
      <c r="F231" s="547"/>
      <c r="G231" s="365"/>
      <c r="H231" s="365"/>
      <c r="I231" s="548"/>
    </row>
    <row r="232" spans="1:9">
      <c r="A232" s="365"/>
      <c r="B232" s="547"/>
      <c r="C232" s="547"/>
      <c r="D232" s="547"/>
      <c r="E232" s="547"/>
      <c r="F232" s="547"/>
      <c r="G232" s="365"/>
      <c r="H232" s="365"/>
      <c r="I232" s="548"/>
    </row>
    <row r="233" spans="1:9">
      <c r="A233" s="365"/>
      <c r="B233" s="547"/>
      <c r="C233" s="547"/>
      <c r="D233" s="547"/>
      <c r="E233" s="547"/>
      <c r="F233" s="547"/>
      <c r="G233" s="365"/>
      <c r="H233" s="365"/>
      <c r="I233" s="548"/>
    </row>
    <row r="234" spans="1:9">
      <c r="A234" s="365"/>
      <c r="B234" s="547"/>
      <c r="C234" s="547"/>
      <c r="D234" s="547"/>
      <c r="E234" s="547"/>
      <c r="F234" s="547"/>
      <c r="G234" s="365"/>
      <c r="H234" s="365"/>
      <c r="I234" s="548"/>
    </row>
    <row r="235" spans="1:9">
      <c r="A235" s="365"/>
      <c r="B235" s="547"/>
      <c r="C235" s="547"/>
      <c r="D235" s="547"/>
      <c r="E235" s="547"/>
      <c r="F235" s="547"/>
      <c r="G235" s="365"/>
      <c r="H235" s="365"/>
      <c r="I235" s="548"/>
    </row>
    <row r="236" spans="1:9">
      <c r="A236" s="365"/>
      <c r="B236" s="547"/>
      <c r="C236" s="547"/>
      <c r="D236" s="547"/>
      <c r="E236" s="547"/>
      <c r="F236" s="547"/>
      <c r="G236" s="365"/>
      <c r="H236" s="365"/>
      <c r="I236" s="548"/>
    </row>
    <row r="237" spans="1:9">
      <c r="A237" s="365"/>
      <c r="B237" s="547"/>
      <c r="C237" s="547"/>
      <c r="D237" s="547"/>
      <c r="E237" s="547"/>
      <c r="F237" s="547"/>
      <c r="G237" s="365"/>
      <c r="H237" s="365"/>
      <c r="I237" s="548"/>
    </row>
    <row r="238" spans="1:9">
      <c r="A238" s="365"/>
      <c r="B238" s="547"/>
      <c r="C238" s="547"/>
      <c r="D238" s="547"/>
      <c r="E238" s="547"/>
      <c r="F238" s="547"/>
      <c r="G238" s="365"/>
      <c r="H238" s="365"/>
      <c r="I238" s="548"/>
    </row>
    <row r="239" spans="1:9">
      <c r="A239" s="365"/>
      <c r="B239" s="547"/>
      <c r="C239" s="547"/>
      <c r="D239" s="547"/>
      <c r="E239" s="547"/>
      <c r="F239" s="547"/>
      <c r="G239" s="365"/>
      <c r="H239" s="365"/>
      <c r="I239" s="548"/>
    </row>
    <row r="240" spans="1:9">
      <c r="A240" s="365"/>
      <c r="B240" s="547"/>
      <c r="C240" s="547"/>
      <c r="D240" s="547"/>
      <c r="E240" s="547"/>
      <c r="F240" s="547"/>
      <c r="G240" s="365"/>
      <c r="H240" s="365"/>
      <c r="I240" s="548"/>
    </row>
    <row r="241" spans="1:9">
      <c r="A241" s="365"/>
      <c r="B241" s="547"/>
      <c r="C241" s="547"/>
      <c r="D241" s="547"/>
      <c r="E241" s="547"/>
      <c r="F241" s="547"/>
      <c r="G241" s="365"/>
      <c r="H241" s="365"/>
      <c r="I241" s="548"/>
    </row>
    <row r="242" spans="1:9">
      <c r="A242" s="365"/>
      <c r="B242" s="547"/>
      <c r="C242" s="547"/>
      <c r="D242" s="547"/>
      <c r="E242" s="547"/>
      <c r="F242" s="547"/>
      <c r="G242" s="365"/>
      <c r="H242" s="365"/>
      <c r="I242" s="548"/>
    </row>
    <row r="243" spans="1:9">
      <c r="A243" s="365"/>
      <c r="B243" s="547"/>
      <c r="C243" s="547"/>
      <c r="D243" s="547"/>
      <c r="E243" s="547"/>
      <c r="F243" s="547"/>
      <c r="G243" s="365"/>
      <c r="H243" s="365"/>
      <c r="I243" s="548"/>
    </row>
    <row r="244" spans="1:9">
      <c r="A244" s="365"/>
      <c r="B244" s="547"/>
      <c r="C244" s="547"/>
      <c r="D244" s="547"/>
      <c r="E244" s="547"/>
      <c r="F244" s="547"/>
      <c r="G244" s="365"/>
      <c r="H244" s="365"/>
      <c r="I244" s="548"/>
    </row>
    <row r="245" spans="1:9">
      <c r="A245" s="365"/>
      <c r="B245" s="547"/>
      <c r="C245" s="547"/>
      <c r="D245" s="547"/>
      <c r="E245" s="547"/>
      <c r="F245" s="547"/>
      <c r="G245" s="365"/>
      <c r="H245" s="365"/>
      <c r="I245" s="548"/>
    </row>
    <row r="246" spans="1:9">
      <c r="A246" s="365"/>
      <c r="B246" s="547"/>
      <c r="C246" s="547"/>
      <c r="D246" s="547"/>
      <c r="E246" s="547"/>
      <c r="F246" s="547"/>
      <c r="G246" s="365"/>
      <c r="H246" s="365"/>
      <c r="I246" s="548"/>
    </row>
    <row r="247" spans="1:9">
      <c r="A247" s="365"/>
      <c r="B247" s="547"/>
      <c r="C247" s="547"/>
      <c r="D247" s="547"/>
      <c r="E247" s="547"/>
      <c r="F247" s="547"/>
      <c r="G247" s="365"/>
      <c r="H247" s="365"/>
      <c r="I247" s="548"/>
    </row>
    <row r="248" spans="1:9">
      <c r="A248" s="365"/>
      <c r="B248" s="547"/>
      <c r="C248" s="547"/>
      <c r="D248" s="547"/>
      <c r="E248" s="547"/>
      <c r="F248" s="547"/>
      <c r="G248" s="365"/>
      <c r="H248" s="365"/>
      <c r="I248" s="548"/>
    </row>
    <row r="249" spans="1:9">
      <c r="A249" s="365"/>
      <c r="B249" s="547"/>
      <c r="C249" s="547"/>
      <c r="D249" s="547"/>
      <c r="E249" s="547"/>
      <c r="F249" s="547"/>
      <c r="G249" s="365"/>
      <c r="H249" s="365"/>
      <c r="I249" s="548"/>
    </row>
    <row r="250" spans="1:9">
      <c r="A250" s="365"/>
      <c r="B250" s="547"/>
      <c r="C250" s="547"/>
      <c r="D250" s="547"/>
      <c r="E250" s="547"/>
      <c r="F250" s="547"/>
      <c r="G250" s="365"/>
      <c r="H250" s="365"/>
      <c r="I250" s="548"/>
    </row>
    <row r="251" spans="1:9">
      <c r="A251" s="365"/>
      <c r="B251" s="547"/>
      <c r="C251" s="547"/>
      <c r="D251" s="547"/>
      <c r="E251" s="547"/>
      <c r="F251" s="547"/>
      <c r="G251" s="365"/>
      <c r="H251" s="365"/>
      <c r="I251" s="548"/>
    </row>
    <row r="252" spans="1:9">
      <c r="A252" s="365"/>
      <c r="B252" s="547"/>
      <c r="C252" s="547"/>
      <c r="D252" s="547"/>
      <c r="E252" s="547"/>
      <c r="F252" s="547"/>
      <c r="G252" s="365"/>
      <c r="H252" s="365"/>
      <c r="I252" s="548"/>
    </row>
    <row r="253" spans="1:9">
      <c r="A253" s="365"/>
      <c r="B253" s="547"/>
      <c r="C253" s="547"/>
      <c r="D253" s="547"/>
      <c r="E253" s="547"/>
      <c r="F253" s="547"/>
      <c r="G253" s="365"/>
      <c r="H253" s="365"/>
      <c r="I253" s="548"/>
    </row>
    <row r="254" spans="1:9">
      <c r="A254" s="365"/>
      <c r="B254" s="547"/>
      <c r="C254" s="547"/>
      <c r="D254" s="547"/>
      <c r="E254" s="547"/>
      <c r="F254" s="547"/>
      <c r="G254" s="365"/>
      <c r="H254" s="365"/>
      <c r="I254" s="548"/>
    </row>
    <row r="255" spans="1:9">
      <c r="A255" s="365"/>
      <c r="B255" s="547"/>
      <c r="C255" s="547"/>
      <c r="D255" s="547"/>
      <c r="E255" s="547"/>
      <c r="F255" s="547"/>
      <c r="G255" s="365"/>
      <c r="H255" s="365"/>
      <c r="I255" s="548"/>
    </row>
    <row r="256" spans="1:9">
      <c r="A256" s="365"/>
      <c r="B256" s="547"/>
      <c r="C256" s="547"/>
      <c r="D256" s="547"/>
      <c r="E256" s="547"/>
      <c r="F256" s="547"/>
      <c r="G256" s="365"/>
      <c r="H256" s="365"/>
      <c r="I256" s="548"/>
    </row>
    <row r="257" spans="1:9">
      <c r="A257" s="365"/>
      <c r="B257" s="547"/>
      <c r="C257" s="547"/>
      <c r="D257" s="547"/>
      <c r="E257" s="547"/>
      <c r="F257" s="547"/>
      <c r="G257" s="365"/>
      <c r="H257" s="365"/>
      <c r="I257" s="548"/>
    </row>
    <row r="258" spans="1:9">
      <c r="A258" s="365"/>
      <c r="B258" s="547"/>
      <c r="C258" s="547"/>
      <c r="D258" s="547"/>
      <c r="E258" s="547"/>
      <c r="F258" s="547"/>
      <c r="G258" s="365"/>
      <c r="H258" s="365"/>
      <c r="I258" s="548"/>
    </row>
    <row r="259" spans="1:9">
      <c r="A259" s="365"/>
      <c r="B259" s="547"/>
      <c r="C259" s="547"/>
      <c r="D259" s="547"/>
      <c r="E259" s="547"/>
      <c r="F259" s="547"/>
      <c r="G259" s="365"/>
      <c r="H259" s="365"/>
      <c r="I259" s="548"/>
    </row>
    <row r="260" spans="1:9">
      <c r="A260" s="365"/>
      <c r="B260" s="547"/>
      <c r="C260" s="547"/>
      <c r="D260" s="547"/>
      <c r="E260" s="547"/>
      <c r="F260" s="547"/>
      <c r="G260" s="365"/>
      <c r="H260" s="365"/>
      <c r="I260" s="548"/>
    </row>
    <row r="261" spans="1:9">
      <c r="A261" s="365"/>
      <c r="B261" s="547"/>
      <c r="C261" s="547"/>
      <c r="D261" s="547"/>
      <c r="E261" s="547"/>
      <c r="F261" s="547"/>
      <c r="G261" s="365"/>
      <c r="H261" s="365"/>
      <c r="I261" s="548"/>
    </row>
    <row r="262" spans="1:9">
      <c r="A262" s="365"/>
      <c r="B262" s="547"/>
      <c r="C262" s="547"/>
      <c r="D262" s="547"/>
      <c r="E262" s="547"/>
      <c r="F262" s="547"/>
      <c r="G262" s="365"/>
      <c r="H262" s="365"/>
      <c r="I262" s="548"/>
    </row>
    <row r="263" spans="1:9">
      <c r="A263" s="365"/>
      <c r="B263" s="547"/>
      <c r="C263" s="547"/>
      <c r="D263" s="547"/>
      <c r="E263" s="547"/>
      <c r="F263" s="547"/>
      <c r="G263" s="365"/>
      <c r="H263" s="365"/>
      <c r="I263" s="548"/>
    </row>
    <row r="264" spans="1:9">
      <c r="A264" s="365"/>
      <c r="B264" s="547"/>
      <c r="C264" s="547"/>
      <c r="D264" s="547"/>
      <c r="E264" s="547"/>
      <c r="F264" s="547"/>
      <c r="G264" s="365"/>
      <c r="H264" s="365"/>
      <c r="I264" s="548"/>
    </row>
    <row r="265" spans="1:9">
      <c r="A265" s="365"/>
      <c r="B265" s="547"/>
      <c r="C265" s="547"/>
      <c r="D265" s="547"/>
      <c r="E265" s="547"/>
      <c r="F265" s="547"/>
      <c r="G265" s="365"/>
      <c r="H265" s="365"/>
      <c r="I265" s="548"/>
    </row>
    <row r="266" spans="1:9">
      <c r="A266" s="365"/>
      <c r="B266" s="547"/>
      <c r="C266" s="547"/>
      <c r="D266" s="547"/>
      <c r="E266" s="547"/>
      <c r="F266" s="547"/>
      <c r="G266" s="365"/>
      <c r="H266" s="365"/>
      <c r="I266" s="548"/>
    </row>
    <row r="267" spans="1:9">
      <c r="A267" s="365"/>
      <c r="B267" s="547"/>
      <c r="C267" s="547"/>
      <c r="D267" s="547"/>
      <c r="E267" s="547"/>
      <c r="F267" s="547"/>
      <c r="G267" s="365"/>
      <c r="H267" s="365"/>
      <c r="I267" s="548"/>
    </row>
    <row r="268" spans="1:9">
      <c r="A268" s="365"/>
      <c r="B268" s="547"/>
      <c r="C268" s="547"/>
      <c r="D268" s="547"/>
      <c r="E268" s="547"/>
      <c r="F268" s="547"/>
      <c r="G268" s="365"/>
      <c r="H268" s="365"/>
      <c r="I268" s="548"/>
    </row>
    <row r="269" spans="1:9">
      <c r="A269" s="365"/>
      <c r="B269" s="547"/>
      <c r="C269" s="547"/>
      <c r="D269" s="547"/>
      <c r="E269" s="547"/>
      <c r="F269" s="547"/>
      <c r="G269" s="365"/>
      <c r="H269" s="365"/>
      <c r="I269" s="548"/>
    </row>
    <row r="270" spans="1:9">
      <c r="A270" s="365"/>
      <c r="B270" s="547"/>
      <c r="C270" s="547"/>
      <c r="D270" s="547"/>
      <c r="E270" s="547"/>
      <c r="F270" s="547"/>
      <c r="G270" s="365"/>
      <c r="H270" s="365"/>
      <c r="I270" s="548"/>
    </row>
    <row r="271" spans="1:9">
      <c r="A271" s="365"/>
      <c r="B271" s="547"/>
      <c r="C271" s="547"/>
      <c r="D271" s="547"/>
      <c r="E271" s="547"/>
      <c r="F271" s="547"/>
      <c r="G271" s="365"/>
      <c r="H271" s="365"/>
      <c r="I271" s="548"/>
    </row>
    <row r="272" spans="1:9">
      <c r="A272" s="365"/>
      <c r="B272" s="547"/>
      <c r="C272" s="547"/>
      <c r="D272" s="547"/>
      <c r="E272" s="547"/>
      <c r="F272" s="547"/>
      <c r="G272" s="365"/>
      <c r="H272" s="365"/>
      <c r="I272" s="548"/>
    </row>
    <row r="273" spans="1:9">
      <c r="A273" s="365"/>
      <c r="B273" s="547"/>
      <c r="C273" s="547"/>
      <c r="D273" s="547"/>
      <c r="E273" s="547"/>
      <c r="F273" s="547"/>
      <c r="G273" s="365"/>
      <c r="H273" s="365"/>
      <c r="I273" s="548"/>
    </row>
    <row r="274" spans="1:9">
      <c r="A274" s="365"/>
      <c r="B274" s="547"/>
      <c r="C274" s="547"/>
      <c r="D274" s="547"/>
      <c r="E274" s="547"/>
      <c r="F274" s="547"/>
      <c r="G274" s="365"/>
      <c r="H274" s="365"/>
      <c r="I274" s="548"/>
    </row>
    <row r="275" spans="1:9">
      <c r="A275" s="365"/>
      <c r="B275" s="547"/>
      <c r="C275" s="547"/>
      <c r="D275" s="547"/>
      <c r="E275" s="547"/>
      <c r="F275" s="547"/>
      <c r="G275" s="365"/>
      <c r="H275" s="365"/>
      <c r="I275" s="548"/>
    </row>
    <row r="276" spans="1:9">
      <c r="A276" s="365"/>
      <c r="B276" s="547"/>
      <c r="C276" s="547"/>
      <c r="D276" s="547"/>
      <c r="E276" s="547"/>
      <c r="F276" s="547"/>
      <c r="G276" s="365"/>
      <c r="H276" s="365"/>
      <c r="I276" s="548"/>
    </row>
    <row r="277" spans="1:9">
      <c r="A277" s="365"/>
      <c r="B277" s="547"/>
      <c r="C277" s="547"/>
      <c r="D277" s="547"/>
      <c r="E277" s="547"/>
      <c r="F277" s="547"/>
      <c r="G277" s="365"/>
      <c r="H277" s="365"/>
      <c r="I277" s="548"/>
    </row>
    <row r="278" spans="1:9">
      <c r="A278" s="365"/>
      <c r="B278" s="547"/>
      <c r="C278" s="547"/>
      <c r="D278" s="547"/>
      <c r="E278" s="547"/>
      <c r="F278" s="547"/>
      <c r="G278" s="365"/>
      <c r="H278" s="365"/>
      <c r="I278" s="548"/>
    </row>
    <row r="279" spans="1:9">
      <c r="A279" s="365"/>
      <c r="B279" s="547"/>
      <c r="C279" s="547"/>
      <c r="D279" s="547"/>
      <c r="E279" s="547"/>
      <c r="F279" s="547"/>
      <c r="G279" s="365"/>
      <c r="H279" s="365"/>
      <c r="I279" s="548"/>
    </row>
    <row r="280" spans="1:9">
      <c r="A280" s="365"/>
      <c r="B280" s="547"/>
      <c r="C280" s="547"/>
      <c r="D280" s="547"/>
      <c r="E280" s="547"/>
      <c r="F280" s="547"/>
      <c r="G280" s="365"/>
      <c r="H280" s="365"/>
      <c r="I280" s="548"/>
    </row>
    <row r="281" spans="1:9">
      <c r="A281" s="365"/>
      <c r="B281" s="547"/>
      <c r="C281" s="547"/>
      <c r="D281" s="547"/>
      <c r="E281" s="547"/>
      <c r="F281" s="547"/>
      <c r="G281" s="365"/>
      <c r="H281" s="365"/>
      <c r="I281" s="548"/>
    </row>
    <row r="282" spans="1:9">
      <c r="A282" s="365"/>
      <c r="B282" s="547"/>
      <c r="C282" s="547"/>
      <c r="D282" s="547"/>
      <c r="E282" s="547"/>
      <c r="F282" s="547"/>
      <c r="G282" s="365"/>
      <c r="H282" s="365"/>
      <c r="I282" s="548"/>
    </row>
    <row r="283" spans="1:9">
      <c r="A283" s="365"/>
      <c r="B283" s="547"/>
      <c r="C283" s="547"/>
      <c r="D283" s="547"/>
      <c r="E283" s="547"/>
      <c r="F283" s="547"/>
      <c r="G283" s="365"/>
      <c r="H283" s="365"/>
      <c r="I283" s="548"/>
    </row>
    <row r="284" spans="1:9">
      <c r="A284" s="365"/>
      <c r="B284" s="547"/>
      <c r="C284" s="547"/>
      <c r="D284" s="547"/>
      <c r="E284" s="547"/>
      <c r="F284" s="547"/>
      <c r="G284" s="365"/>
      <c r="H284" s="365"/>
      <c r="I284" s="548"/>
    </row>
    <row r="285" spans="1:9">
      <c r="A285" s="365"/>
      <c r="B285" s="547"/>
      <c r="C285" s="547"/>
      <c r="D285" s="547"/>
      <c r="E285" s="547"/>
      <c r="F285" s="547"/>
      <c r="G285" s="365"/>
      <c r="H285" s="365"/>
      <c r="I285" s="548"/>
    </row>
    <row r="286" spans="1:9">
      <c r="A286" s="365"/>
      <c r="B286" s="547"/>
      <c r="C286" s="547"/>
      <c r="D286" s="547"/>
      <c r="E286" s="547"/>
      <c r="F286" s="547"/>
      <c r="G286" s="365"/>
      <c r="H286" s="365"/>
      <c r="I286" s="548"/>
    </row>
    <row r="287" spans="1:9">
      <c r="A287" s="365"/>
      <c r="B287" s="547"/>
      <c r="C287" s="547"/>
      <c r="D287" s="547"/>
      <c r="E287" s="547"/>
      <c r="F287" s="547"/>
      <c r="G287" s="365"/>
      <c r="H287" s="365"/>
      <c r="I287" s="548"/>
    </row>
    <row r="288" spans="1:9">
      <c r="A288" s="365"/>
      <c r="B288" s="547"/>
      <c r="C288" s="547"/>
      <c r="D288" s="547"/>
      <c r="E288" s="547"/>
      <c r="F288" s="547"/>
      <c r="G288" s="365"/>
      <c r="H288" s="365"/>
      <c r="I288" s="548"/>
    </row>
    <row r="289" spans="1:9">
      <c r="A289" s="365"/>
      <c r="B289" s="547"/>
      <c r="C289" s="547"/>
      <c r="D289" s="547"/>
      <c r="E289" s="547"/>
      <c r="F289" s="547"/>
      <c r="G289" s="365"/>
      <c r="H289" s="365"/>
      <c r="I289" s="548"/>
    </row>
    <row r="290" spans="1:9">
      <c r="A290" s="365"/>
      <c r="B290" s="547"/>
      <c r="C290" s="547"/>
      <c r="D290" s="547"/>
      <c r="E290" s="547"/>
      <c r="F290" s="547"/>
      <c r="G290" s="365"/>
      <c r="H290" s="365"/>
      <c r="I290" s="548"/>
    </row>
    <row r="291" spans="1:9">
      <c r="A291" s="365"/>
      <c r="B291" s="547"/>
      <c r="C291" s="547"/>
      <c r="D291" s="547"/>
      <c r="E291" s="547"/>
      <c r="F291" s="547"/>
      <c r="G291" s="365"/>
      <c r="H291" s="365"/>
      <c r="I291" s="548"/>
    </row>
    <row r="292" spans="1:9">
      <c r="A292" s="365"/>
      <c r="B292" s="547"/>
      <c r="C292" s="547"/>
      <c r="D292" s="547"/>
      <c r="E292" s="547"/>
      <c r="F292" s="547"/>
      <c r="G292" s="365"/>
      <c r="H292" s="365"/>
      <c r="I292" s="548"/>
    </row>
    <row r="293" spans="1:9">
      <c r="A293" s="365"/>
      <c r="B293" s="547"/>
      <c r="C293" s="547"/>
      <c r="D293" s="547"/>
      <c r="E293" s="547"/>
      <c r="F293" s="547"/>
      <c r="G293" s="365"/>
      <c r="H293" s="365"/>
      <c r="I293" s="548"/>
    </row>
    <row r="294" spans="1:9">
      <c r="A294" s="365"/>
      <c r="B294" s="547"/>
      <c r="C294" s="547"/>
      <c r="D294" s="547"/>
      <c r="E294" s="547"/>
      <c r="F294" s="547"/>
      <c r="G294" s="365"/>
      <c r="H294" s="365"/>
      <c r="I294" s="548"/>
    </row>
    <row r="295" spans="1:9">
      <c r="A295" s="365"/>
      <c r="B295" s="547"/>
      <c r="C295" s="547"/>
      <c r="D295" s="547"/>
      <c r="E295" s="547"/>
      <c r="F295" s="547"/>
      <c r="G295" s="365"/>
      <c r="H295" s="365"/>
      <c r="I295" s="548"/>
    </row>
    <row r="296" spans="1:9">
      <c r="A296" s="365"/>
      <c r="B296" s="547"/>
      <c r="C296" s="547"/>
      <c r="D296" s="547"/>
      <c r="E296" s="547"/>
      <c r="F296" s="547"/>
      <c r="G296" s="365"/>
      <c r="H296" s="365"/>
      <c r="I296" s="548"/>
    </row>
    <row r="297" spans="1:9">
      <c r="A297" s="365"/>
      <c r="B297" s="547"/>
      <c r="C297" s="547"/>
      <c r="D297" s="547"/>
      <c r="E297" s="547"/>
      <c r="F297" s="547"/>
      <c r="G297" s="365"/>
      <c r="H297" s="365"/>
      <c r="I297" s="548"/>
    </row>
    <row r="298" spans="1:9">
      <c r="A298" s="365"/>
      <c r="B298" s="547"/>
      <c r="C298" s="547"/>
      <c r="D298" s="547"/>
      <c r="E298" s="547"/>
      <c r="F298" s="547"/>
      <c r="G298" s="365"/>
      <c r="H298" s="365"/>
      <c r="I298" s="548"/>
    </row>
    <row r="299" spans="1:9">
      <c r="A299" s="365"/>
      <c r="B299" s="547"/>
      <c r="C299" s="547"/>
      <c r="D299" s="547"/>
      <c r="E299" s="547"/>
      <c r="F299" s="547"/>
      <c r="G299" s="365"/>
      <c r="H299" s="365"/>
      <c r="I299" s="548"/>
    </row>
    <row r="300" spans="1:9">
      <c r="A300" s="365"/>
      <c r="B300" s="547"/>
      <c r="C300" s="547"/>
      <c r="D300" s="547"/>
      <c r="E300" s="547"/>
      <c r="F300" s="547"/>
      <c r="G300" s="365"/>
      <c r="H300" s="365"/>
      <c r="I300" s="548"/>
    </row>
    <row r="301" spans="1:9">
      <c r="A301" s="365"/>
      <c r="B301" s="547"/>
      <c r="C301" s="547"/>
      <c r="D301" s="547"/>
      <c r="E301" s="547"/>
      <c r="F301" s="547"/>
      <c r="G301" s="365"/>
      <c r="H301" s="365"/>
      <c r="I301" s="548"/>
    </row>
    <row r="302" spans="1:9">
      <c r="A302" s="365"/>
      <c r="B302" s="547"/>
      <c r="C302" s="547"/>
      <c r="D302" s="547"/>
      <c r="E302" s="547"/>
      <c r="F302" s="547"/>
      <c r="G302" s="365"/>
      <c r="H302" s="365"/>
      <c r="I302" s="548"/>
    </row>
    <row r="303" spans="1:9">
      <c r="A303" s="365"/>
      <c r="B303" s="547"/>
      <c r="C303" s="547"/>
      <c r="D303" s="547"/>
      <c r="E303" s="547"/>
      <c r="F303" s="547"/>
      <c r="G303" s="365"/>
      <c r="H303" s="365"/>
      <c r="I303" s="548"/>
    </row>
    <row r="304" spans="1:9">
      <c r="A304" s="365"/>
      <c r="B304" s="547"/>
      <c r="C304" s="547"/>
      <c r="D304" s="547"/>
      <c r="E304" s="547"/>
      <c r="F304" s="547"/>
      <c r="G304" s="365"/>
      <c r="H304" s="365"/>
      <c r="I304" s="548"/>
    </row>
    <row r="305" spans="1:9">
      <c r="A305" s="365"/>
      <c r="B305" s="547"/>
      <c r="C305" s="547"/>
      <c r="D305" s="547"/>
      <c r="E305" s="547"/>
      <c r="F305" s="547"/>
      <c r="G305" s="365"/>
      <c r="H305" s="365"/>
      <c r="I305" s="548"/>
    </row>
    <row r="306" spans="1:9">
      <c r="A306" s="365"/>
      <c r="B306" s="547"/>
      <c r="C306" s="547"/>
      <c r="D306" s="547"/>
      <c r="E306" s="547"/>
      <c r="F306" s="547"/>
      <c r="G306" s="365"/>
      <c r="H306" s="365"/>
      <c r="I306" s="548"/>
    </row>
    <row r="307" spans="1:9">
      <c r="A307" s="365"/>
      <c r="B307" s="547"/>
      <c r="C307" s="547"/>
      <c r="D307" s="547"/>
      <c r="E307" s="547"/>
      <c r="F307" s="547"/>
      <c r="G307" s="365"/>
      <c r="H307" s="365"/>
      <c r="I307" s="548"/>
    </row>
    <row r="308" spans="1:9">
      <c r="A308" s="365"/>
      <c r="B308" s="547"/>
      <c r="C308" s="547"/>
      <c r="D308" s="547"/>
      <c r="E308" s="547"/>
      <c r="F308" s="547"/>
      <c r="G308" s="365"/>
      <c r="H308" s="365"/>
      <c r="I308" s="548"/>
    </row>
    <row r="309" spans="1:9">
      <c r="A309" s="365"/>
      <c r="B309" s="547"/>
      <c r="C309" s="547"/>
      <c r="D309" s="547"/>
      <c r="E309" s="547"/>
      <c r="F309" s="547"/>
      <c r="G309" s="365"/>
      <c r="H309" s="365"/>
      <c r="I309" s="548"/>
    </row>
    <row r="310" spans="1:9">
      <c r="A310" s="365"/>
      <c r="B310" s="547"/>
      <c r="C310" s="547"/>
      <c r="D310" s="547"/>
      <c r="E310" s="547"/>
      <c r="F310" s="547"/>
      <c r="G310" s="365"/>
      <c r="H310" s="365"/>
      <c r="I310" s="548"/>
    </row>
    <row r="311" spans="1:9">
      <c r="A311" s="365"/>
      <c r="B311" s="547"/>
      <c r="C311" s="547"/>
      <c r="D311" s="547"/>
      <c r="E311" s="547"/>
      <c r="F311" s="547"/>
      <c r="G311" s="365"/>
      <c r="H311" s="365"/>
      <c r="I311" s="548"/>
    </row>
    <row r="312" spans="1:9">
      <c r="A312" s="365"/>
      <c r="B312" s="547"/>
      <c r="C312" s="547"/>
      <c r="D312" s="547"/>
      <c r="E312" s="547"/>
      <c r="F312" s="547"/>
      <c r="G312" s="365"/>
      <c r="H312" s="365"/>
      <c r="I312" s="548"/>
    </row>
    <row r="313" spans="1:9">
      <c r="A313" s="365"/>
      <c r="B313" s="547"/>
      <c r="C313" s="547"/>
      <c r="D313" s="547"/>
      <c r="E313" s="547"/>
      <c r="F313" s="547"/>
      <c r="G313" s="365"/>
      <c r="H313" s="365"/>
      <c r="I313" s="548"/>
    </row>
    <row r="314" spans="1:9">
      <c r="A314" s="365"/>
      <c r="B314" s="547"/>
      <c r="C314" s="547"/>
      <c r="D314" s="547"/>
      <c r="E314" s="547"/>
      <c r="F314" s="547"/>
      <c r="G314" s="365"/>
      <c r="H314" s="365"/>
      <c r="I314" s="548"/>
    </row>
    <row r="315" spans="1:9">
      <c r="A315" s="365"/>
      <c r="B315" s="547"/>
      <c r="C315" s="547"/>
      <c r="D315" s="547"/>
      <c r="E315" s="547"/>
      <c r="F315" s="547"/>
      <c r="G315" s="365"/>
      <c r="H315" s="365"/>
      <c r="I315" s="548"/>
    </row>
    <row r="316" spans="1:9">
      <c r="A316" s="365"/>
      <c r="B316" s="547"/>
      <c r="C316" s="547"/>
      <c r="D316" s="547"/>
      <c r="E316" s="547"/>
      <c r="F316" s="547"/>
      <c r="G316" s="365"/>
      <c r="H316" s="365"/>
      <c r="I316" s="548"/>
    </row>
    <row r="317" spans="1:9">
      <c r="A317" s="365"/>
      <c r="B317" s="547"/>
      <c r="C317" s="547"/>
      <c r="D317" s="547"/>
      <c r="E317" s="547"/>
      <c r="F317" s="547"/>
      <c r="G317" s="365"/>
      <c r="H317" s="365"/>
      <c r="I317" s="548"/>
    </row>
    <row r="318" spans="1:9">
      <c r="A318" s="365"/>
      <c r="B318" s="547"/>
      <c r="C318" s="547"/>
      <c r="D318" s="547"/>
      <c r="E318" s="547"/>
      <c r="F318" s="547"/>
      <c r="G318" s="365"/>
      <c r="H318" s="365"/>
      <c r="I318" s="548"/>
    </row>
    <row r="319" spans="1:9">
      <c r="A319" s="365"/>
      <c r="B319" s="547"/>
      <c r="C319" s="547"/>
      <c r="D319" s="547"/>
      <c r="E319" s="547"/>
      <c r="F319" s="547"/>
      <c r="G319" s="365"/>
      <c r="H319" s="365"/>
      <c r="I319" s="548"/>
    </row>
    <row r="320" spans="1:9">
      <c r="A320" s="365"/>
      <c r="B320" s="547"/>
      <c r="C320" s="547"/>
      <c r="D320" s="547"/>
      <c r="E320" s="547"/>
      <c r="F320" s="547"/>
      <c r="G320" s="365"/>
      <c r="H320" s="365"/>
      <c r="I320" s="548"/>
    </row>
    <row r="321" spans="1:9">
      <c r="A321" s="365"/>
      <c r="B321" s="547"/>
      <c r="C321" s="547"/>
      <c r="D321" s="547"/>
      <c r="E321" s="547"/>
      <c r="F321" s="547"/>
      <c r="G321" s="365"/>
      <c r="H321" s="365"/>
      <c r="I321" s="548"/>
    </row>
    <row r="322" spans="1:9">
      <c r="A322" s="365"/>
      <c r="B322" s="547"/>
      <c r="C322" s="547"/>
      <c r="D322" s="547"/>
      <c r="E322" s="547"/>
      <c r="F322" s="547"/>
      <c r="G322" s="365"/>
      <c r="H322" s="365"/>
      <c r="I322" s="548"/>
    </row>
    <row r="323" spans="1:9">
      <c r="A323" s="365"/>
      <c r="B323" s="547"/>
      <c r="C323" s="547"/>
      <c r="D323" s="547"/>
      <c r="E323" s="547"/>
      <c r="F323" s="547"/>
      <c r="G323" s="365"/>
      <c r="H323" s="365"/>
      <c r="I323" s="548"/>
    </row>
    <row r="324" spans="1:9">
      <c r="A324" s="365"/>
      <c r="B324" s="547"/>
      <c r="C324" s="547"/>
      <c r="D324" s="547"/>
      <c r="E324" s="547"/>
      <c r="F324" s="547"/>
      <c r="G324" s="365"/>
      <c r="H324" s="365"/>
      <c r="I324" s="548"/>
    </row>
    <row r="325" spans="1:9">
      <c r="A325" s="365"/>
      <c r="B325" s="547"/>
      <c r="C325" s="547"/>
      <c r="D325" s="547"/>
      <c r="E325" s="547"/>
      <c r="F325" s="547"/>
      <c r="G325" s="365"/>
      <c r="H325" s="365"/>
      <c r="I325" s="548"/>
    </row>
    <row r="326" spans="1:9">
      <c r="A326" s="365"/>
      <c r="B326" s="547"/>
      <c r="C326" s="547"/>
      <c r="D326" s="547"/>
      <c r="E326" s="547"/>
      <c r="F326" s="547"/>
      <c r="G326" s="365"/>
      <c r="H326" s="365"/>
      <c r="I326" s="548"/>
    </row>
    <row r="327" spans="1:9">
      <c r="A327" s="365"/>
      <c r="B327" s="547"/>
      <c r="C327" s="547"/>
      <c r="D327" s="547"/>
      <c r="E327" s="547"/>
      <c r="F327" s="547"/>
      <c r="G327" s="365"/>
      <c r="H327" s="365"/>
      <c r="I327" s="548"/>
    </row>
    <row r="328" spans="1:9">
      <c r="A328" s="365"/>
      <c r="B328" s="547"/>
      <c r="C328" s="547"/>
      <c r="D328" s="547"/>
      <c r="E328" s="547"/>
      <c r="F328" s="547"/>
      <c r="G328" s="365"/>
      <c r="H328" s="365"/>
      <c r="I328" s="548"/>
    </row>
    <row r="329" spans="1:9">
      <c r="A329" s="365"/>
      <c r="B329" s="547"/>
      <c r="C329" s="547"/>
      <c r="D329" s="547"/>
      <c r="E329" s="547"/>
      <c r="F329" s="547"/>
      <c r="G329" s="365"/>
      <c r="H329" s="365"/>
      <c r="I329" s="548"/>
    </row>
    <row r="330" spans="1:9">
      <c r="A330" s="365"/>
      <c r="B330" s="547"/>
      <c r="C330" s="547"/>
      <c r="D330" s="547"/>
      <c r="E330" s="547"/>
      <c r="F330" s="547"/>
      <c r="G330" s="365"/>
      <c r="H330" s="365"/>
      <c r="I330" s="548"/>
    </row>
    <row r="331" spans="1:9">
      <c r="A331" s="365"/>
      <c r="B331" s="547"/>
      <c r="C331" s="547"/>
      <c r="D331" s="547"/>
      <c r="E331" s="547"/>
      <c r="F331" s="547"/>
      <c r="G331" s="365"/>
      <c r="H331" s="365"/>
      <c r="I331" s="548"/>
    </row>
    <row r="332" spans="1:9">
      <c r="A332" s="365"/>
      <c r="B332" s="547"/>
      <c r="C332" s="547"/>
      <c r="D332" s="547"/>
      <c r="E332" s="547"/>
      <c r="F332" s="547"/>
      <c r="G332" s="365"/>
      <c r="H332" s="365"/>
      <c r="I332" s="548"/>
    </row>
    <row r="333" spans="1:9">
      <c r="A333" s="365"/>
      <c r="B333" s="547"/>
      <c r="C333" s="547"/>
      <c r="D333" s="547"/>
      <c r="E333" s="547"/>
      <c r="F333" s="547"/>
      <c r="G333" s="365"/>
      <c r="H333" s="365"/>
      <c r="I333" s="548"/>
    </row>
    <row r="334" spans="1:9">
      <c r="A334" s="365"/>
      <c r="B334" s="547"/>
      <c r="C334" s="547"/>
      <c r="D334" s="547"/>
      <c r="E334" s="547"/>
      <c r="F334" s="547"/>
      <c r="G334" s="365"/>
      <c r="H334" s="365"/>
      <c r="I334" s="548"/>
    </row>
    <row r="335" spans="1:9">
      <c r="A335" s="365"/>
      <c r="B335" s="547"/>
      <c r="C335" s="547"/>
      <c r="D335" s="547"/>
      <c r="E335" s="547"/>
      <c r="F335" s="547"/>
      <c r="G335" s="365"/>
      <c r="H335" s="365"/>
      <c r="I335" s="548"/>
    </row>
    <row r="336" spans="1:9">
      <c r="A336" s="365"/>
      <c r="B336" s="547"/>
      <c r="C336" s="547"/>
      <c r="D336" s="547"/>
      <c r="E336" s="547"/>
      <c r="F336" s="547"/>
      <c r="G336" s="365"/>
      <c r="H336" s="365"/>
      <c r="I336" s="548"/>
    </row>
    <row r="337" spans="1:9">
      <c r="A337" s="365"/>
      <c r="B337" s="547"/>
      <c r="C337" s="547"/>
      <c r="D337" s="547"/>
      <c r="E337" s="547"/>
      <c r="F337" s="547"/>
      <c r="G337" s="365"/>
      <c r="H337" s="365"/>
      <c r="I337" s="548"/>
    </row>
    <row r="338" spans="1:9">
      <c r="A338" s="365"/>
      <c r="B338" s="547"/>
      <c r="C338" s="547"/>
      <c r="D338" s="547"/>
      <c r="E338" s="547"/>
      <c r="F338" s="547"/>
      <c r="G338" s="365"/>
      <c r="H338" s="365"/>
      <c r="I338" s="548"/>
    </row>
    <row r="339" spans="1:9">
      <c r="A339" s="365"/>
      <c r="B339" s="547"/>
      <c r="C339" s="547"/>
      <c r="D339" s="547"/>
      <c r="E339" s="547"/>
      <c r="F339" s="547"/>
      <c r="G339" s="365"/>
      <c r="H339" s="365"/>
      <c r="I339" s="548"/>
    </row>
    <row r="340" spans="1:9">
      <c r="A340" s="365"/>
      <c r="B340" s="547"/>
      <c r="C340" s="547"/>
      <c r="D340" s="547"/>
      <c r="E340" s="547"/>
      <c r="F340" s="547"/>
      <c r="G340" s="365"/>
      <c r="H340" s="365"/>
      <c r="I340" s="548"/>
    </row>
    <row r="341" spans="1:9">
      <c r="A341" s="365"/>
      <c r="B341" s="547"/>
      <c r="C341" s="547"/>
      <c r="D341" s="547"/>
      <c r="E341" s="547"/>
      <c r="F341" s="547"/>
      <c r="G341" s="365"/>
      <c r="H341" s="365"/>
      <c r="I341" s="548"/>
    </row>
    <row r="342" spans="1:9">
      <c r="A342" s="365"/>
      <c r="B342" s="547"/>
      <c r="C342" s="547"/>
      <c r="D342" s="547"/>
      <c r="E342" s="547"/>
      <c r="F342" s="547"/>
      <c r="G342" s="365"/>
      <c r="H342" s="365"/>
      <c r="I342" s="548"/>
    </row>
    <row r="343" spans="1:9">
      <c r="A343" s="365"/>
      <c r="B343" s="547"/>
      <c r="C343" s="547"/>
      <c r="D343" s="547"/>
      <c r="E343" s="547"/>
      <c r="F343" s="547"/>
      <c r="G343" s="365"/>
      <c r="H343" s="365"/>
      <c r="I343" s="548"/>
    </row>
    <row r="344" spans="1:9">
      <c r="A344" s="365"/>
      <c r="B344" s="547"/>
      <c r="C344" s="547"/>
      <c r="D344" s="547"/>
      <c r="E344" s="547"/>
      <c r="F344" s="547"/>
      <c r="G344" s="365"/>
      <c r="H344" s="365"/>
      <c r="I344" s="548"/>
    </row>
    <row r="345" spans="1:9">
      <c r="A345" s="365"/>
      <c r="B345" s="547"/>
      <c r="C345" s="547"/>
      <c r="D345" s="547"/>
      <c r="E345" s="547"/>
      <c r="F345" s="547"/>
      <c r="G345" s="365"/>
      <c r="H345" s="365"/>
      <c r="I345" s="548"/>
    </row>
    <row r="346" spans="1:9">
      <c r="A346" s="365"/>
      <c r="B346" s="547"/>
      <c r="C346" s="547"/>
      <c r="D346" s="547"/>
      <c r="E346" s="547"/>
      <c r="F346" s="547"/>
      <c r="G346" s="365"/>
      <c r="H346" s="365"/>
      <c r="I346" s="548"/>
    </row>
    <row r="347" spans="1:9">
      <c r="A347" s="365"/>
      <c r="B347" s="547"/>
      <c r="C347" s="547"/>
      <c r="D347" s="547"/>
      <c r="E347" s="547"/>
      <c r="F347" s="547"/>
      <c r="G347" s="365"/>
      <c r="H347" s="365"/>
      <c r="I347" s="548"/>
    </row>
    <row r="348" spans="1:9">
      <c r="A348" s="365"/>
      <c r="B348" s="547"/>
      <c r="C348" s="547"/>
      <c r="D348" s="547"/>
      <c r="E348" s="547"/>
      <c r="F348" s="547"/>
      <c r="G348" s="365"/>
      <c r="H348" s="365"/>
      <c r="I348" s="548"/>
    </row>
    <row r="349" spans="1:9">
      <c r="A349" s="365"/>
      <c r="B349" s="547"/>
      <c r="C349" s="547"/>
      <c r="D349" s="547"/>
      <c r="E349" s="547"/>
      <c r="F349" s="547"/>
      <c r="G349" s="365"/>
      <c r="H349" s="365"/>
      <c r="I349" s="548"/>
    </row>
    <row r="350" spans="1:9">
      <c r="A350" s="365"/>
      <c r="B350" s="547"/>
      <c r="C350" s="547"/>
      <c r="D350" s="547"/>
      <c r="E350" s="547"/>
      <c r="F350" s="547"/>
      <c r="G350" s="365"/>
      <c r="H350" s="365"/>
      <c r="I350" s="548"/>
    </row>
    <row r="351" spans="1:9">
      <c r="A351" s="365"/>
      <c r="B351" s="547"/>
      <c r="C351" s="547"/>
      <c r="D351" s="547"/>
      <c r="E351" s="547"/>
      <c r="F351" s="547"/>
      <c r="G351" s="365"/>
      <c r="H351" s="365"/>
      <c r="I351" s="548"/>
    </row>
    <row r="352" spans="1:9">
      <c r="A352" s="365"/>
      <c r="B352" s="547"/>
      <c r="C352" s="547"/>
      <c r="D352" s="547"/>
      <c r="E352" s="547"/>
      <c r="F352" s="547"/>
      <c r="G352" s="365"/>
      <c r="H352" s="365"/>
      <c r="I352" s="548"/>
    </row>
    <row r="353" spans="1:9">
      <c r="A353" s="365"/>
      <c r="B353" s="547"/>
      <c r="C353" s="547"/>
      <c r="D353" s="547"/>
      <c r="E353" s="547"/>
      <c r="F353" s="547"/>
      <c r="G353" s="365"/>
      <c r="H353" s="365"/>
      <c r="I353" s="548"/>
    </row>
    <row r="354" spans="1:9">
      <c r="A354" s="365"/>
      <c r="B354" s="547"/>
      <c r="C354" s="547"/>
      <c r="D354" s="547"/>
      <c r="E354" s="547"/>
      <c r="F354" s="547"/>
      <c r="G354" s="365"/>
      <c r="H354" s="365"/>
      <c r="I354" s="548"/>
    </row>
    <row r="355" spans="1:9">
      <c r="A355" s="365"/>
      <c r="B355" s="547"/>
      <c r="C355" s="547"/>
      <c r="D355" s="547"/>
      <c r="E355" s="547"/>
      <c r="F355" s="547"/>
      <c r="G355" s="365"/>
      <c r="H355" s="365"/>
      <c r="I355" s="548"/>
    </row>
    <row r="356" spans="1:9">
      <c r="A356" s="365"/>
      <c r="B356" s="547"/>
      <c r="C356" s="547"/>
      <c r="D356" s="547"/>
      <c r="E356" s="547"/>
      <c r="F356" s="547"/>
      <c r="G356" s="365"/>
      <c r="H356" s="365"/>
      <c r="I356" s="548"/>
    </row>
    <row r="357" spans="1:9">
      <c r="A357" s="365"/>
      <c r="B357" s="547"/>
      <c r="C357" s="547"/>
      <c r="D357" s="547"/>
      <c r="E357" s="547"/>
      <c r="F357" s="547"/>
      <c r="G357" s="365"/>
      <c r="H357" s="365"/>
      <c r="I357" s="548"/>
    </row>
    <row r="358" spans="1:9">
      <c r="A358" s="365"/>
      <c r="B358" s="547"/>
      <c r="C358" s="547"/>
      <c r="D358" s="547"/>
      <c r="E358" s="547"/>
      <c r="F358" s="547"/>
      <c r="G358" s="365"/>
      <c r="H358" s="365"/>
      <c r="I358" s="548"/>
    </row>
    <row r="359" spans="1:9">
      <c r="A359" s="365"/>
      <c r="B359" s="547"/>
      <c r="C359" s="547"/>
      <c r="D359" s="547"/>
      <c r="E359" s="547"/>
      <c r="F359" s="547"/>
      <c r="G359" s="365"/>
      <c r="H359" s="365"/>
      <c r="I359" s="548"/>
    </row>
    <row r="360" spans="1:9">
      <c r="A360" s="365"/>
      <c r="B360" s="547"/>
      <c r="C360" s="547"/>
      <c r="D360" s="547"/>
      <c r="E360" s="547"/>
      <c r="F360" s="547"/>
      <c r="G360" s="365"/>
      <c r="H360" s="365"/>
      <c r="I360" s="548"/>
    </row>
    <row r="361" spans="1:9">
      <c r="A361" s="365"/>
      <c r="B361" s="547"/>
      <c r="C361" s="547"/>
      <c r="D361" s="547"/>
      <c r="E361" s="547"/>
      <c r="F361" s="547"/>
      <c r="G361" s="365"/>
      <c r="H361" s="365"/>
      <c r="I361" s="548"/>
    </row>
    <row r="362" spans="1:9">
      <c r="A362" s="365"/>
      <c r="B362" s="547"/>
      <c r="C362" s="547"/>
      <c r="D362" s="547"/>
      <c r="E362" s="547"/>
      <c r="F362" s="547"/>
      <c r="G362" s="365"/>
      <c r="H362" s="365"/>
      <c r="I362" s="548"/>
    </row>
    <row r="363" spans="1:9">
      <c r="A363" s="365"/>
      <c r="B363" s="547"/>
      <c r="C363" s="547"/>
      <c r="D363" s="547"/>
      <c r="E363" s="547"/>
      <c r="F363" s="547"/>
      <c r="G363" s="365"/>
      <c r="H363" s="365"/>
      <c r="I363" s="548"/>
    </row>
    <row r="364" spans="1:9">
      <c r="A364" s="365"/>
      <c r="B364" s="547"/>
      <c r="C364" s="547"/>
      <c r="D364" s="547"/>
      <c r="E364" s="547"/>
      <c r="F364" s="547"/>
      <c r="G364" s="365"/>
      <c r="H364" s="365"/>
      <c r="I364" s="548"/>
    </row>
    <row r="365" spans="1:9">
      <c r="A365" s="365"/>
      <c r="B365" s="547"/>
      <c r="C365" s="547"/>
      <c r="D365" s="547"/>
      <c r="E365" s="547"/>
      <c r="F365" s="547"/>
      <c r="G365" s="365"/>
      <c r="H365" s="365"/>
      <c r="I365" s="548"/>
    </row>
    <row r="366" spans="1:9">
      <c r="A366" s="365"/>
      <c r="B366" s="547"/>
      <c r="C366" s="547"/>
      <c r="D366" s="547"/>
      <c r="E366" s="547"/>
      <c r="F366" s="547"/>
      <c r="G366" s="365"/>
      <c r="H366" s="365"/>
      <c r="I366" s="548"/>
    </row>
    <row r="367" spans="1:9">
      <c r="A367" s="365"/>
      <c r="B367" s="547"/>
      <c r="C367" s="547"/>
      <c r="D367" s="547"/>
      <c r="E367" s="547"/>
      <c r="F367" s="547"/>
      <c r="G367" s="365"/>
      <c r="H367" s="365"/>
      <c r="I367" s="548"/>
    </row>
    <row r="368" spans="1:9">
      <c r="A368" s="365"/>
      <c r="B368" s="547"/>
      <c r="C368" s="547"/>
      <c r="D368" s="547"/>
      <c r="E368" s="547"/>
      <c r="F368" s="547"/>
      <c r="G368" s="365"/>
      <c r="H368" s="365"/>
      <c r="I368" s="548"/>
    </row>
    <row r="369" spans="1:9">
      <c r="A369" s="365"/>
      <c r="B369" s="547"/>
      <c r="C369" s="547"/>
      <c r="D369" s="547"/>
      <c r="E369" s="547"/>
      <c r="F369" s="547"/>
      <c r="G369" s="365"/>
      <c r="H369" s="365"/>
      <c r="I369" s="548"/>
    </row>
    <row r="370" spans="1:9">
      <c r="A370" s="365"/>
      <c r="B370" s="547"/>
      <c r="C370" s="547"/>
      <c r="D370" s="547"/>
      <c r="E370" s="547"/>
      <c r="F370" s="547"/>
      <c r="G370" s="365"/>
      <c r="H370" s="365"/>
      <c r="I370" s="548"/>
    </row>
    <row r="371" spans="1:9">
      <c r="A371" s="365"/>
      <c r="B371" s="547"/>
      <c r="C371" s="547"/>
      <c r="D371" s="547"/>
      <c r="E371" s="547"/>
      <c r="F371" s="547"/>
      <c r="G371" s="365"/>
      <c r="H371" s="365"/>
      <c r="I371" s="548"/>
    </row>
    <row r="372" spans="1:9">
      <c r="A372" s="365"/>
      <c r="B372" s="547"/>
      <c r="C372" s="547"/>
      <c r="D372" s="547"/>
      <c r="E372" s="547"/>
      <c r="F372" s="547"/>
      <c r="G372" s="365"/>
      <c r="H372" s="365"/>
      <c r="I372" s="548"/>
    </row>
    <row r="373" spans="1:9">
      <c r="A373" s="365"/>
      <c r="B373" s="547"/>
      <c r="C373" s="547"/>
      <c r="D373" s="547"/>
      <c r="E373" s="547"/>
      <c r="F373" s="547"/>
      <c r="G373" s="365"/>
      <c r="H373" s="365"/>
      <c r="I373" s="548"/>
    </row>
    <row r="374" spans="1:9">
      <c r="A374" s="365"/>
      <c r="B374" s="547"/>
      <c r="C374" s="547"/>
      <c r="D374" s="547"/>
      <c r="E374" s="547"/>
      <c r="F374" s="547"/>
      <c r="G374" s="365"/>
      <c r="H374" s="365"/>
      <c r="I374" s="548"/>
    </row>
    <row r="375" spans="1:9">
      <c r="A375" s="365"/>
      <c r="B375" s="547"/>
      <c r="C375" s="547"/>
      <c r="D375" s="547"/>
      <c r="E375" s="547"/>
      <c r="F375" s="547"/>
      <c r="G375" s="365"/>
      <c r="H375" s="365"/>
      <c r="I375" s="548"/>
    </row>
    <row r="376" spans="1:9">
      <c r="A376" s="365"/>
      <c r="B376" s="547"/>
      <c r="C376" s="547"/>
      <c r="D376" s="547"/>
      <c r="E376" s="547"/>
      <c r="F376" s="547"/>
      <c r="G376" s="365"/>
      <c r="H376" s="365"/>
      <c r="I376" s="548"/>
    </row>
    <row r="377" spans="1:9">
      <c r="A377" s="365"/>
      <c r="B377" s="547"/>
      <c r="C377" s="547"/>
      <c r="D377" s="547"/>
      <c r="E377" s="547"/>
      <c r="F377" s="547"/>
      <c r="G377" s="365"/>
      <c r="H377" s="365"/>
      <c r="I377" s="548"/>
    </row>
    <row r="378" spans="1:9">
      <c r="A378" s="365"/>
      <c r="B378" s="547"/>
      <c r="C378" s="547"/>
      <c r="D378" s="547"/>
      <c r="E378" s="547"/>
      <c r="F378" s="547"/>
      <c r="G378" s="365"/>
      <c r="H378" s="365"/>
      <c r="I378" s="548"/>
    </row>
    <row r="379" spans="1:9">
      <c r="A379" s="365"/>
      <c r="B379" s="547"/>
      <c r="C379" s="547"/>
      <c r="D379" s="547"/>
      <c r="E379" s="547"/>
      <c r="F379" s="547"/>
      <c r="G379" s="365"/>
      <c r="H379" s="365"/>
      <c r="I379" s="548"/>
    </row>
    <row r="380" spans="1:9">
      <c r="A380" s="365"/>
      <c r="B380" s="547"/>
      <c r="C380" s="547"/>
      <c r="D380" s="547"/>
      <c r="E380" s="547"/>
      <c r="F380" s="547"/>
      <c r="G380" s="365"/>
      <c r="H380" s="365"/>
      <c r="I380" s="548"/>
    </row>
    <row r="381" spans="1:9">
      <c r="A381" s="365"/>
      <c r="B381" s="547"/>
      <c r="C381" s="547"/>
      <c r="D381" s="547"/>
      <c r="E381" s="547"/>
      <c r="F381" s="547"/>
      <c r="G381" s="365"/>
      <c r="H381" s="365"/>
      <c r="I381" s="548"/>
    </row>
    <row r="382" spans="1:9">
      <c r="A382" s="365"/>
      <c r="B382" s="547"/>
      <c r="C382" s="547"/>
      <c r="D382" s="547"/>
      <c r="E382" s="547"/>
      <c r="F382" s="547"/>
      <c r="G382" s="365"/>
      <c r="H382" s="365"/>
      <c r="I382" s="548"/>
    </row>
    <row r="383" spans="1:9">
      <c r="A383" s="365"/>
      <c r="B383" s="547"/>
      <c r="C383" s="547"/>
      <c r="D383" s="547"/>
      <c r="E383" s="547"/>
      <c r="F383" s="547"/>
      <c r="G383" s="365"/>
      <c r="H383" s="365"/>
      <c r="I383" s="548"/>
    </row>
    <row r="384" spans="1:9">
      <c r="A384" s="365"/>
      <c r="B384" s="547"/>
      <c r="C384" s="547"/>
      <c r="D384" s="547"/>
      <c r="E384" s="547"/>
      <c r="F384" s="547"/>
      <c r="G384" s="365"/>
      <c r="H384" s="365"/>
      <c r="I384" s="548"/>
    </row>
    <row r="385" spans="1:9">
      <c r="A385" s="365"/>
      <c r="B385" s="547"/>
      <c r="C385" s="547"/>
      <c r="D385" s="547"/>
      <c r="E385" s="547"/>
      <c r="F385" s="547"/>
      <c r="G385" s="365"/>
      <c r="H385" s="365"/>
      <c r="I385" s="548"/>
    </row>
    <row r="386" spans="1:9">
      <c r="A386" s="365"/>
      <c r="B386" s="547"/>
      <c r="C386" s="547"/>
      <c r="D386" s="547"/>
      <c r="E386" s="547"/>
      <c r="F386" s="547"/>
      <c r="G386" s="365"/>
      <c r="H386" s="365"/>
      <c r="I386" s="548"/>
    </row>
    <row r="387" spans="1:9">
      <c r="A387" s="365"/>
      <c r="B387" s="547"/>
      <c r="C387" s="547"/>
      <c r="D387" s="547"/>
      <c r="E387" s="547"/>
      <c r="F387" s="547"/>
      <c r="G387" s="365"/>
      <c r="H387" s="365"/>
      <c r="I387" s="548"/>
    </row>
    <row r="388" spans="1:9">
      <c r="A388" s="365"/>
      <c r="B388" s="547"/>
      <c r="C388" s="547"/>
      <c r="D388" s="547"/>
      <c r="E388" s="547"/>
      <c r="F388" s="547"/>
      <c r="G388" s="365"/>
      <c r="H388" s="365"/>
      <c r="I388" s="548"/>
    </row>
    <row r="389" spans="1:9">
      <c r="A389" s="365"/>
      <c r="B389" s="547"/>
      <c r="C389" s="547"/>
      <c r="D389" s="547"/>
      <c r="E389" s="547"/>
      <c r="F389" s="547"/>
      <c r="G389" s="365"/>
      <c r="H389" s="365"/>
      <c r="I389" s="548"/>
    </row>
    <row r="390" spans="1:9">
      <c r="A390" s="365"/>
      <c r="B390" s="547"/>
      <c r="C390" s="547"/>
      <c r="D390" s="547"/>
      <c r="E390" s="547"/>
      <c r="F390" s="547"/>
      <c r="G390" s="365"/>
      <c r="H390" s="365"/>
      <c r="I390" s="548"/>
    </row>
    <row r="391" spans="1:9">
      <c r="A391" s="365"/>
      <c r="B391" s="547"/>
      <c r="C391" s="547"/>
      <c r="D391" s="547"/>
      <c r="E391" s="547"/>
      <c r="F391" s="547"/>
      <c r="G391" s="365"/>
      <c r="H391" s="365"/>
      <c r="I391" s="548"/>
    </row>
    <row r="392" spans="1:9">
      <c r="A392" s="365"/>
      <c r="B392" s="547"/>
      <c r="C392" s="547"/>
      <c r="D392" s="547"/>
      <c r="E392" s="547"/>
      <c r="F392" s="547"/>
      <c r="G392" s="365"/>
      <c r="H392" s="365"/>
      <c r="I392" s="548"/>
    </row>
    <row r="393" spans="1:9">
      <c r="A393" s="365"/>
      <c r="B393" s="547"/>
      <c r="C393" s="547"/>
      <c r="D393" s="547"/>
      <c r="E393" s="547"/>
      <c r="F393" s="547"/>
      <c r="G393" s="365"/>
      <c r="H393" s="365"/>
      <c r="I393" s="548"/>
    </row>
    <row r="394" spans="1:9">
      <c r="A394" s="365"/>
      <c r="B394" s="547"/>
      <c r="C394" s="547"/>
      <c r="D394" s="547"/>
      <c r="E394" s="547"/>
      <c r="F394" s="547"/>
      <c r="G394" s="365"/>
      <c r="H394" s="365"/>
      <c r="I394" s="548"/>
    </row>
    <row r="395" spans="1:9">
      <c r="A395" s="365"/>
      <c r="B395" s="547"/>
      <c r="C395" s="547"/>
      <c r="D395" s="547"/>
      <c r="E395" s="547"/>
      <c r="F395" s="547"/>
      <c r="G395" s="365"/>
      <c r="H395" s="365"/>
      <c r="I395" s="548"/>
    </row>
    <row r="396" spans="1:9">
      <c r="A396" s="365"/>
      <c r="B396" s="547"/>
      <c r="C396" s="547"/>
      <c r="D396" s="547"/>
      <c r="E396" s="547"/>
      <c r="F396" s="547"/>
      <c r="G396" s="365"/>
      <c r="H396" s="365"/>
      <c r="I396" s="548"/>
    </row>
    <row r="397" spans="1:9">
      <c r="A397" s="365"/>
      <c r="B397" s="547"/>
      <c r="C397" s="547"/>
      <c r="D397" s="547"/>
      <c r="E397" s="547"/>
      <c r="F397" s="547"/>
      <c r="G397" s="365"/>
      <c r="H397" s="365"/>
      <c r="I397" s="548"/>
    </row>
    <row r="398" spans="1:9">
      <c r="A398" s="365"/>
      <c r="B398" s="547"/>
      <c r="C398" s="547"/>
      <c r="D398" s="547"/>
      <c r="E398" s="547"/>
      <c r="F398" s="547"/>
      <c r="G398" s="365"/>
      <c r="H398" s="365"/>
      <c r="I398" s="548"/>
    </row>
    <row r="399" spans="1:9">
      <c r="A399" s="365"/>
      <c r="B399" s="547"/>
      <c r="C399" s="547"/>
      <c r="D399" s="547"/>
      <c r="E399" s="547"/>
      <c r="F399" s="547"/>
      <c r="G399" s="365"/>
      <c r="H399" s="365"/>
      <c r="I399" s="548"/>
    </row>
    <row r="400" spans="1:9">
      <c r="A400" s="365"/>
      <c r="B400" s="547"/>
      <c r="C400" s="547"/>
      <c r="D400" s="547"/>
      <c r="E400" s="547"/>
      <c r="F400" s="547"/>
      <c r="G400" s="365"/>
      <c r="H400" s="365"/>
      <c r="I400" s="548"/>
    </row>
    <row r="401" spans="1:9">
      <c r="A401" s="365"/>
      <c r="B401" s="547"/>
      <c r="C401" s="547"/>
      <c r="D401" s="547"/>
      <c r="E401" s="547"/>
      <c r="F401" s="547"/>
      <c r="G401" s="365"/>
      <c r="H401" s="365"/>
      <c r="I401" s="548"/>
    </row>
    <row r="402" spans="1:9">
      <c r="A402" s="365"/>
      <c r="B402" s="547"/>
      <c r="C402" s="547"/>
      <c r="D402" s="547"/>
      <c r="E402" s="547"/>
      <c r="F402" s="547"/>
      <c r="G402" s="365"/>
      <c r="H402" s="365"/>
      <c r="I402" s="548"/>
    </row>
    <row r="403" spans="1:9">
      <c r="A403" s="365"/>
      <c r="B403" s="547"/>
      <c r="C403" s="547"/>
      <c r="D403" s="547"/>
      <c r="E403" s="547"/>
      <c r="F403" s="547"/>
      <c r="G403" s="365"/>
      <c r="H403" s="365"/>
      <c r="I403" s="548"/>
    </row>
    <row r="404" spans="1:9">
      <c r="A404" s="365"/>
      <c r="B404" s="547"/>
      <c r="C404" s="547"/>
      <c r="D404" s="547"/>
      <c r="E404" s="547"/>
      <c r="F404" s="547"/>
      <c r="G404" s="365"/>
      <c r="H404" s="365"/>
      <c r="I404" s="548"/>
    </row>
    <row r="405" spans="1:9">
      <c r="A405" s="365"/>
      <c r="B405" s="547"/>
      <c r="C405" s="547"/>
      <c r="D405" s="547"/>
      <c r="E405" s="547"/>
      <c r="F405" s="547"/>
      <c r="G405" s="365"/>
      <c r="H405" s="365"/>
      <c r="I405" s="548"/>
    </row>
    <row r="406" spans="1:9">
      <c r="A406" s="365"/>
      <c r="B406" s="547"/>
      <c r="C406" s="547"/>
      <c r="D406" s="547"/>
      <c r="E406" s="547"/>
      <c r="F406" s="547"/>
      <c r="G406" s="365"/>
      <c r="H406" s="365"/>
      <c r="I406" s="548"/>
    </row>
    <row r="407" spans="1:9">
      <c r="A407" s="365"/>
      <c r="B407" s="547"/>
      <c r="C407" s="547"/>
      <c r="D407" s="547"/>
      <c r="E407" s="547"/>
      <c r="F407" s="547"/>
      <c r="G407" s="365"/>
      <c r="H407" s="365"/>
      <c r="I407" s="548"/>
    </row>
    <row r="408" spans="1:9">
      <c r="A408" s="365"/>
      <c r="B408" s="547"/>
      <c r="C408" s="547"/>
      <c r="D408" s="547"/>
      <c r="E408" s="547"/>
      <c r="F408" s="547"/>
      <c r="G408" s="365"/>
      <c r="H408" s="365"/>
      <c r="I408" s="548"/>
    </row>
    <row r="409" spans="1:9">
      <c r="A409" s="365"/>
      <c r="B409" s="547"/>
      <c r="C409" s="547"/>
      <c r="D409" s="547"/>
      <c r="E409" s="547"/>
      <c r="F409" s="547"/>
      <c r="G409" s="365"/>
      <c r="H409" s="365"/>
      <c r="I409" s="548"/>
    </row>
    <row r="410" spans="1:9">
      <c r="A410" s="365"/>
      <c r="B410" s="547"/>
      <c r="C410" s="547"/>
      <c r="D410" s="547"/>
      <c r="E410" s="547"/>
      <c r="F410" s="547"/>
      <c r="G410" s="365"/>
      <c r="H410" s="365"/>
      <c r="I410" s="548"/>
    </row>
    <row r="411" spans="1:9">
      <c r="A411" s="365"/>
      <c r="B411" s="547"/>
      <c r="C411" s="547"/>
      <c r="D411" s="547"/>
      <c r="E411" s="547"/>
      <c r="F411" s="547"/>
      <c r="G411" s="365"/>
      <c r="H411" s="365"/>
      <c r="I411" s="548"/>
    </row>
    <row r="412" spans="1:9">
      <c r="A412" s="365"/>
      <c r="B412" s="547"/>
      <c r="C412" s="547"/>
      <c r="D412" s="547"/>
      <c r="E412" s="547"/>
      <c r="F412" s="547"/>
      <c r="G412" s="365"/>
      <c r="H412" s="365"/>
      <c r="I412" s="548"/>
    </row>
    <row r="413" spans="1:9">
      <c r="A413" s="365"/>
      <c r="B413" s="547"/>
      <c r="C413" s="547"/>
      <c r="D413" s="547"/>
      <c r="E413" s="547"/>
      <c r="F413" s="547"/>
      <c r="G413" s="365"/>
      <c r="H413" s="365"/>
      <c r="I413" s="548"/>
    </row>
    <row r="414" spans="1:9">
      <c r="A414" s="365"/>
      <c r="B414" s="547"/>
      <c r="C414" s="547"/>
      <c r="D414" s="547"/>
      <c r="E414" s="547"/>
      <c r="F414" s="547"/>
      <c r="G414" s="365"/>
      <c r="H414" s="365"/>
      <c r="I414" s="548"/>
    </row>
    <row r="415" spans="1:9">
      <c r="A415" s="365"/>
      <c r="B415" s="547"/>
      <c r="C415" s="547"/>
      <c r="D415" s="547"/>
      <c r="E415" s="547"/>
      <c r="F415" s="547"/>
      <c r="G415" s="365"/>
      <c r="H415" s="365"/>
      <c r="I415" s="548"/>
    </row>
    <row r="416" spans="1:9">
      <c r="A416" s="365"/>
      <c r="B416" s="547"/>
      <c r="C416" s="547"/>
      <c r="D416" s="547"/>
      <c r="E416" s="547"/>
      <c r="F416" s="547"/>
      <c r="G416" s="365"/>
      <c r="H416" s="365"/>
      <c r="I416" s="548"/>
    </row>
    <row r="417" spans="1:9">
      <c r="A417" s="365"/>
      <c r="B417" s="547"/>
      <c r="C417" s="547"/>
      <c r="D417" s="547"/>
      <c r="E417" s="547"/>
      <c r="F417" s="547"/>
      <c r="G417" s="365"/>
      <c r="H417" s="365"/>
      <c r="I417" s="548"/>
    </row>
    <row r="418" spans="1:9">
      <c r="A418" s="365"/>
      <c r="B418" s="547"/>
      <c r="C418" s="547"/>
      <c r="D418" s="547"/>
      <c r="E418" s="547"/>
      <c r="F418" s="547"/>
      <c r="G418" s="365"/>
      <c r="H418" s="365"/>
      <c r="I418" s="548"/>
    </row>
    <row r="419" spans="1:9">
      <c r="A419" s="365"/>
      <c r="B419" s="547"/>
      <c r="C419" s="547"/>
      <c r="D419" s="547"/>
      <c r="E419" s="547"/>
      <c r="F419" s="547"/>
      <c r="G419" s="365"/>
      <c r="H419" s="365"/>
      <c r="I419" s="548"/>
    </row>
    <row r="420" spans="1:9">
      <c r="A420" s="365"/>
      <c r="B420" s="547"/>
      <c r="C420" s="547"/>
      <c r="D420" s="547"/>
      <c r="E420" s="547"/>
      <c r="F420" s="547"/>
      <c r="G420" s="365"/>
      <c r="H420" s="365"/>
      <c r="I420" s="548"/>
    </row>
    <row r="421" spans="1:9">
      <c r="A421" s="365"/>
      <c r="B421" s="547"/>
      <c r="C421" s="547"/>
      <c r="D421" s="547"/>
      <c r="E421" s="547"/>
      <c r="F421" s="547"/>
      <c r="G421" s="365"/>
      <c r="H421" s="365"/>
      <c r="I421" s="548"/>
    </row>
    <row r="422" spans="1:9">
      <c r="A422" s="365"/>
      <c r="B422" s="547"/>
      <c r="C422" s="547"/>
      <c r="D422" s="547"/>
      <c r="E422" s="547"/>
      <c r="F422" s="547"/>
      <c r="G422" s="365"/>
      <c r="H422" s="365"/>
      <c r="I422" s="548"/>
    </row>
    <row r="423" spans="1:9">
      <c r="A423" s="365"/>
      <c r="B423" s="547"/>
      <c r="C423" s="547"/>
      <c r="D423" s="547"/>
      <c r="E423" s="547"/>
      <c r="F423" s="547"/>
      <c r="G423" s="365"/>
      <c r="H423" s="365"/>
      <c r="I423" s="548"/>
    </row>
    <row r="424" spans="1:9">
      <c r="A424" s="365"/>
      <c r="B424" s="547"/>
      <c r="C424" s="547"/>
      <c r="D424" s="547"/>
      <c r="E424" s="547"/>
      <c r="F424" s="547"/>
      <c r="G424" s="365"/>
      <c r="H424" s="365"/>
      <c r="I424" s="548"/>
    </row>
    <row r="425" spans="1:9">
      <c r="A425" s="365"/>
      <c r="B425" s="547"/>
      <c r="C425" s="547"/>
      <c r="D425" s="547"/>
      <c r="E425" s="547"/>
      <c r="F425" s="547"/>
      <c r="G425" s="365"/>
      <c r="H425" s="365"/>
      <c r="I425" s="548"/>
    </row>
    <row r="426" spans="1:9">
      <c r="A426" s="365"/>
      <c r="B426" s="547"/>
      <c r="C426" s="547"/>
      <c r="D426" s="547"/>
      <c r="E426" s="547"/>
      <c r="F426" s="547"/>
      <c r="G426" s="365"/>
      <c r="H426" s="365"/>
      <c r="I426" s="548"/>
    </row>
    <row r="427" spans="1:9">
      <c r="A427" s="365"/>
      <c r="B427" s="547"/>
      <c r="C427" s="547"/>
      <c r="D427" s="547"/>
      <c r="E427" s="547"/>
      <c r="F427" s="547"/>
      <c r="G427" s="365"/>
      <c r="H427" s="365"/>
      <c r="I427" s="548"/>
    </row>
    <row r="428" spans="1:9">
      <c r="A428" s="365"/>
      <c r="B428" s="547"/>
      <c r="C428" s="547"/>
      <c r="D428" s="547"/>
      <c r="E428" s="547"/>
      <c r="F428" s="547"/>
      <c r="G428" s="365"/>
      <c r="H428" s="365"/>
      <c r="I428" s="548"/>
    </row>
    <row r="429" spans="1:9">
      <c r="A429" s="365"/>
      <c r="B429" s="547"/>
      <c r="C429" s="547"/>
      <c r="D429" s="547"/>
      <c r="E429" s="547"/>
      <c r="F429" s="547"/>
      <c r="G429" s="365"/>
      <c r="H429" s="365"/>
      <c r="I429" s="548"/>
    </row>
    <row r="430" spans="1:9">
      <c r="A430" s="365"/>
      <c r="B430" s="547"/>
      <c r="C430" s="547"/>
      <c r="D430" s="547"/>
      <c r="E430" s="547"/>
      <c r="F430" s="547"/>
      <c r="G430" s="365"/>
      <c r="H430" s="365"/>
      <c r="I430" s="548"/>
    </row>
    <row r="431" spans="1:9">
      <c r="A431" s="365"/>
      <c r="B431" s="547"/>
      <c r="C431" s="547"/>
      <c r="D431" s="547"/>
      <c r="E431" s="547"/>
      <c r="F431" s="547"/>
      <c r="G431" s="365"/>
      <c r="H431" s="365"/>
      <c r="I431" s="548"/>
    </row>
    <row r="432" spans="1:9">
      <c r="A432" s="365"/>
      <c r="B432" s="547"/>
      <c r="C432" s="547"/>
      <c r="D432" s="547"/>
      <c r="E432" s="547"/>
      <c r="F432" s="547"/>
      <c r="G432" s="365"/>
      <c r="H432" s="365"/>
      <c r="I432" s="548"/>
    </row>
    <row r="433" spans="1:9">
      <c r="A433" s="365"/>
      <c r="B433" s="547"/>
      <c r="C433" s="547"/>
      <c r="D433" s="547"/>
      <c r="E433" s="547"/>
      <c r="F433" s="547"/>
      <c r="G433" s="365"/>
      <c r="H433" s="365"/>
      <c r="I433" s="548"/>
    </row>
    <row r="434" spans="1:9">
      <c r="A434" s="365"/>
      <c r="B434" s="547"/>
      <c r="C434" s="547"/>
      <c r="D434" s="547"/>
      <c r="E434" s="547"/>
      <c r="F434" s="547"/>
      <c r="G434" s="365"/>
      <c r="H434" s="365"/>
      <c r="I434" s="548"/>
    </row>
    <row r="435" spans="1:9">
      <c r="A435" s="365"/>
      <c r="B435" s="547"/>
      <c r="C435" s="547"/>
      <c r="D435" s="547"/>
      <c r="E435" s="547"/>
      <c r="F435" s="547"/>
      <c r="G435" s="365"/>
      <c r="H435" s="365"/>
      <c r="I435" s="548"/>
    </row>
    <row r="436" spans="1:9">
      <c r="A436" s="365"/>
      <c r="B436" s="547"/>
      <c r="C436" s="547"/>
      <c r="D436" s="547"/>
      <c r="E436" s="547"/>
      <c r="F436" s="547"/>
      <c r="G436" s="365"/>
      <c r="H436" s="365"/>
      <c r="I436" s="548"/>
    </row>
    <row r="437" spans="1:9">
      <c r="A437" s="365"/>
      <c r="B437" s="547"/>
      <c r="C437" s="547"/>
      <c r="D437" s="547"/>
      <c r="E437" s="547"/>
      <c r="F437" s="547"/>
      <c r="G437" s="365"/>
      <c r="H437" s="365"/>
      <c r="I437" s="548"/>
    </row>
    <row r="438" spans="1:9">
      <c r="A438" s="365"/>
      <c r="B438" s="547"/>
      <c r="C438" s="547"/>
      <c r="D438" s="547"/>
      <c r="E438" s="547"/>
      <c r="F438" s="547"/>
      <c r="G438" s="365"/>
      <c r="H438" s="365"/>
      <c r="I438" s="548"/>
    </row>
    <row r="439" spans="1:9">
      <c r="A439" s="365"/>
      <c r="B439" s="547"/>
      <c r="C439" s="547"/>
      <c r="D439" s="547"/>
      <c r="E439" s="547"/>
      <c r="F439" s="547"/>
      <c r="G439" s="365"/>
      <c r="H439" s="365"/>
      <c r="I439" s="548"/>
    </row>
    <row r="440" spans="1:9">
      <c r="A440" s="365"/>
      <c r="B440" s="547"/>
      <c r="C440" s="547"/>
      <c r="D440" s="547"/>
      <c r="E440" s="547"/>
      <c r="F440" s="547"/>
      <c r="G440" s="365"/>
      <c r="H440" s="365"/>
      <c r="I440" s="548"/>
    </row>
    <row r="441" spans="1:9">
      <c r="A441" s="365"/>
      <c r="B441" s="547"/>
      <c r="C441" s="547"/>
      <c r="D441" s="547"/>
      <c r="E441" s="547"/>
      <c r="F441" s="547"/>
      <c r="G441" s="365"/>
      <c r="H441" s="365"/>
      <c r="I441" s="548"/>
    </row>
    <row r="442" spans="1:9">
      <c r="A442" s="365"/>
      <c r="B442" s="547"/>
      <c r="C442" s="547"/>
      <c r="D442" s="547"/>
      <c r="E442" s="547"/>
      <c r="F442" s="547"/>
      <c r="G442" s="365"/>
      <c r="H442" s="365"/>
      <c r="I442" s="548"/>
    </row>
    <row r="443" spans="1:9">
      <c r="A443" s="365"/>
      <c r="B443" s="547"/>
      <c r="C443" s="547"/>
      <c r="D443" s="547"/>
      <c r="E443" s="547"/>
      <c r="F443" s="547"/>
      <c r="G443" s="365"/>
      <c r="H443" s="365"/>
      <c r="I443" s="548"/>
    </row>
    <row r="444" spans="1:9">
      <c r="A444" s="365"/>
      <c r="B444" s="547"/>
      <c r="C444" s="547"/>
      <c r="D444" s="547"/>
      <c r="E444" s="547"/>
      <c r="F444" s="547"/>
      <c r="G444" s="365"/>
      <c r="H444" s="365"/>
      <c r="I444" s="548"/>
    </row>
    <row r="445" spans="1:9">
      <c r="A445" s="365"/>
      <c r="B445" s="547"/>
      <c r="C445" s="547"/>
      <c r="D445" s="547"/>
      <c r="E445" s="547"/>
      <c r="F445" s="547"/>
      <c r="G445" s="365"/>
      <c r="H445" s="365"/>
      <c r="I445" s="548"/>
    </row>
    <row r="446" spans="1:9">
      <c r="A446" s="365"/>
      <c r="B446" s="547"/>
      <c r="C446" s="547"/>
      <c r="D446" s="547"/>
      <c r="E446" s="547"/>
      <c r="F446" s="547"/>
      <c r="G446" s="365"/>
      <c r="H446" s="365"/>
      <c r="I446" s="548"/>
    </row>
    <row r="447" spans="1:9">
      <c r="A447" s="365"/>
      <c r="B447" s="547"/>
      <c r="C447" s="547"/>
      <c r="D447" s="547"/>
      <c r="E447" s="547"/>
      <c r="F447" s="547"/>
      <c r="G447" s="365"/>
      <c r="H447" s="365"/>
      <c r="I447" s="548"/>
    </row>
    <row r="448" spans="1:9">
      <c r="A448" s="365"/>
      <c r="B448" s="547"/>
      <c r="C448" s="547"/>
      <c r="D448" s="547"/>
      <c r="E448" s="547"/>
      <c r="F448" s="547"/>
      <c r="G448" s="365"/>
      <c r="H448" s="365"/>
      <c r="I448" s="548"/>
    </row>
    <row r="449" spans="1:9">
      <c r="A449" s="365"/>
      <c r="B449" s="547"/>
      <c r="C449" s="547"/>
      <c r="D449" s="547"/>
      <c r="E449" s="547"/>
      <c r="F449" s="547"/>
      <c r="G449" s="365"/>
      <c r="H449" s="365"/>
      <c r="I449" s="548"/>
    </row>
    <row r="450" spans="1:9">
      <c r="A450" s="365"/>
      <c r="B450" s="547"/>
      <c r="C450" s="547"/>
      <c r="D450" s="547"/>
      <c r="E450" s="547"/>
      <c r="F450" s="547"/>
      <c r="G450" s="365"/>
      <c r="H450" s="365"/>
      <c r="I450" s="548"/>
    </row>
    <row r="451" spans="1:9">
      <c r="A451" s="365"/>
      <c r="B451" s="547"/>
      <c r="C451" s="547"/>
      <c r="D451" s="547"/>
      <c r="E451" s="547"/>
      <c r="F451" s="547"/>
      <c r="G451" s="365"/>
      <c r="H451" s="365"/>
      <c r="I451" s="548"/>
    </row>
    <row r="452" spans="1:9">
      <c r="A452" s="365"/>
      <c r="B452" s="547"/>
      <c r="C452" s="547"/>
      <c r="D452" s="547"/>
      <c r="E452" s="547"/>
      <c r="F452" s="547"/>
      <c r="G452" s="365"/>
      <c r="H452" s="365"/>
      <c r="I452" s="548"/>
    </row>
    <row r="453" spans="1:9">
      <c r="A453" s="365"/>
      <c r="B453" s="547"/>
      <c r="C453" s="547"/>
      <c r="D453" s="547"/>
      <c r="E453" s="547"/>
      <c r="F453" s="547"/>
      <c r="G453" s="365"/>
      <c r="H453" s="365"/>
      <c r="I453" s="548"/>
    </row>
    <row r="454" spans="1:9">
      <c r="A454" s="365"/>
      <c r="B454" s="547"/>
      <c r="C454" s="547"/>
      <c r="D454" s="547"/>
      <c r="E454" s="547"/>
      <c r="F454" s="547"/>
      <c r="G454" s="365"/>
      <c r="H454" s="365"/>
      <c r="I454" s="548"/>
    </row>
    <row r="455" spans="1:9">
      <c r="A455" s="365"/>
      <c r="B455" s="547"/>
      <c r="C455" s="547"/>
      <c r="D455" s="547"/>
      <c r="E455" s="547"/>
      <c r="F455" s="547"/>
      <c r="G455" s="365"/>
      <c r="H455" s="365"/>
      <c r="I455" s="548"/>
    </row>
    <row r="456" spans="1:9">
      <c r="A456" s="365"/>
      <c r="B456" s="547"/>
      <c r="C456" s="547"/>
      <c r="D456" s="547"/>
      <c r="E456" s="547"/>
      <c r="F456" s="547"/>
      <c r="G456" s="365"/>
      <c r="H456" s="365"/>
      <c r="I456" s="548"/>
    </row>
    <row r="457" spans="1:9">
      <c r="A457" s="365"/>
      <c r="B457" s="547"/>
      <c r="C457" s="547"/>
      <c r="D457" s="547"/>
      <c r="E457" s="547"/>
      <c r="F457" s="547"/>
      <c r="G457" s="365"/>
      <c r="H457" s="365"/>
      <c r="I457" s="548"/>
    </row>
    <row r="458" spans="1:9">
      <c r="A458" s="365"/>
      <c r="B458" s="547"/>
      <c r="C458" s="547"/>
      <c r="D458" s="547"/>
      <c r="E458" s="547"/>
      <c r="F458" s="547"/>
      <c r="G458" s="365"/>
      <c r="H458" s="365"/>
      <c r="I458" s="548"/>
    </row>
    <row r="459" spans="1:9">
      <c r="A459" s="365"/>
      <c r="B459" s="547"/>
      <c r="C459" s="547"/>
      <c r="D459" s="547"/>
      <c r="E459" s="547"/>
      <c r="F459" s="547"/>
      <c r="G459" s="365"/>
      <c r="H459" s="365"/>
      <c r="I459" s="548"/>
    </row>
    <row r="460" spans="1:9">
      <c r="A460" s="365"/>
      <c r="B460" s="547"/>
      <c r="C460" s="547"/>
      <c r="D460" s="547"/>
      <c r="E460" s="547"/>
      <c r="F460" s="547"/>
      <c r="G460" s="365"/>
      <c r="H460" s="365"/>
      <c r="I460" s="548"/>
    </row>
    <row r="461" spans="1:9">
      <c r="A461" s="365"/>
      <c r="B461" s="547"/>
      <c r="C461" s="547"/>
      <c r="D461" s="547"/>
      <c r="E461" s="547"/>
      <c r="F461" s="547"/>
      <c r="G461" s="365"/>
      <c r="H461" s="365"/>
      <c r="I461" s="548"/>
    </row>
    <row r="462" spans="1:9">
      <c r="A462" s="365"/>
      <c r="B462" s="547"/>
      <c r="C462" s="547"/>
      <c r="D462" s="547"/>
      <c r="E462" s="547"/>
      <c r="F462" s="547"/>
      <c r="G462" s="365"/>
      <c r="H462" s="365"/>
      <c r="I462" s="548"/>
    </row>
    <row r="463" spans="1:9">
      <c r="A463" s="365"/>
      <c r="B463" s="547"/>
      <c r="C463" s="547"/>
      <c r="D463" s="547"/>
      <c r="E463" s="547"/>
      <c r="F463" s="547"/>
      <c r="G463" s="365"/>
      <c r="H463" s="365"/>
      <c r="I463" s="548"/>
    </row>
    <row r="464" spans="1:9">
      <c r="A464" s="365"/>
      <c r="B464" s="547"/>
      <c r="C464" s="547"/>
      <c r="D464" s="547"/>
      <c r="E464" s="547"/>
      <c r="F464" s="547"/>
      <c r="G464" s="365"/>
      <c r="H464" s="365"/>
      <c r="I464" s="548"/>
    </row>
    <row r="465" spans="1:9">
      <c r="A465" s="365"/>
      <c r="B465" s="547"/>
      <c r="C465" s="547"/>
      <c r="D465" s="547"/>
      <c r="E465" s="547"/>
      <c r="F465" s="547"/>
      <c r="G465" s="365"/>
      <c r="H465" s="365"/>
      <c r="I465" s="548"/>
    </row>
    <row r="466" spans="1:9">
      <c r="A466" s="365"/>
      <c r="B466" s="547"/>
      <c r="C466" s="547"/>
      <c r="D466" s="547"/>
      <c r="E466" s="547"/>
      <c r="F466" s="547"/>
      <c r="G466" s="365"/>
      <c r="H466" s="365"/>
      <c r="I466" s="548"/>
    </row>
    <row r="467" spans="1:9">
      <c r="A467" s="365"/>
      <c r="B467" s="547"/>
      <c r="C467" s="547"/>
      <c r="D467" s="547"/>
      <c r="E467" s="547"/>
      <c r="F467" s="547"/>
      <c r="G467" s="365"/>
      <c r="H467" s="365"/>
      <c r="I467" s="548"/>
    </row>
    <row r="468" spans="1:9">
      <c r="A468" s="365"/>
      <c r="B468" s="547"/>
      <c r="C468" s="547"/>
      <c r="D468" s="547"/>
      <c r="E468" s="547"/>
      <c r="F468" s="547"/>
      <c r="G468" s="365"/>
      <c r="H468" s="365"/>
      <c r="I468" s="548"/>
    </row>
    <row r="469" spans="1:9">
      <c r="A469" s="365"/>
      <c r="B469" s="547"/>
      <c r="C469" s="547"/>
      <c r="D469" s="547"/>
      <c r="E469" s="547"/>
      <c r="F469" s="547"/>
      <c r="G469" s="365"/>
      <c r="H469" s="365"/>
      <c r="I469" s="548"/>
    </row>
    <row r="470" spans="1:9">
      <c r="A470" s="365"/>
      <c r="B470" s="547"/>
      <c r="C470" s="547"/>
      <c r="D470" s="547"/>
      <c r="E470" s="547"/>
      <c r="F470" s="547"/>
      <c r="G470" s="365"/>
      <c r="H470" s="365"/>
      <c r="I470" s="548"/>
    </row>
    <row r="471" spans="1:9">
      <c r="A471" s="365"/>
      <c r="B471" s="547"/>
      <c r="C471" s="547"/>
      <c r="D471" s="547"/>
      <c r="E471" s="547"/>
      <c r="F471" s="547"/>
      <c r="G471" s="365"/>
      <c r="H471" s="365"/>
      <c r="I471" s="548"/>
    </row>
    <row r="472" spans="1:9">
      <c r="A472" s="365"/>
      <c r="B472" s="547"/>
      <c r="C472" s="547"/>
      <c r="D472" s="547"/>
      <c r="E472" s="547"/>
      <c r="F472" s="547"/>
      <c r="G472" s="365"/>
      <c r="H472" s="365"/>
      <c r="I472" s="548"/>
    </row>
    <row r="473" spans="1:9">
      <c r="A473" s="365"/>
      <c r="B473" s="547"/>
      <c r="C473" s="547"/>
      <c r="D473" s="547"/>
      <c r="E473" s="547"/>
      <c r="F473" s="547"/>
      <c r="G473" s="365"/>
      <c r="H473" s="365"/>
      <c r="I473" s="548"/>
    </row>
    <row r="474" spans="1:9">
      <c r="A474" s="365"/>
      <c r="B474" s="547"/>
      <c r="C474" s="547"/>
      <c r="D474" s="547"/>
      <c r="E474" s="547"/>
      <c r="F474" s="547"/>
      <c r="G474" s="365"/>
      <c r="H474" s="365"/>
      <c r="I474" s="548"/>
    </row>
    <row r="475" spans="1:9">
      <c r="A475" s="365"/>
      <c r="B475" s="547"/>
      <c r="C475" s="547"/>
      <c r="D475" s="547"/>
      <c r="E475" s="547"/>
      <c r="F475" s="547"/>
      <c r="G475" s="365"/>
      <c r="H475" s="365"/>
      <c r="I475" s="548"/>
    </row>
    <row r="476" spans="1:9">
      <c r="A476" s="365"/>
      <c r="B476" s="547"/>
      <c r="C476" s="547"/>
      <c r="D476" s="547"/>
      <c r="E476" s="547"/>
      <c r="F476" s="547"/>
      <c r="G476" s="365"/>
      <c r="H476" s="365"/>
      <c r="I476" s="548"/>
    </row>
    <row r="477" spans="1:9">
      <c r="A477" s="365"/>
      <c r="B477" s="547"/>
      <c r="C477" s="547"/>
      <c r="D477" s="547"/>
      <c r="E477" s="547"/>
      <c r="F477" s="547"/>
      <c r="G477" s="365"/>
      <c r="H477" s="365"/>
      <c r="I477" s="548"/>
    </row>
    <row r="478" spans="1:9">
      <c r="A478" s="365"/>
      <c r="B478" s="547"/>
      <c r="C478" s="547"/>
      <c r="D478" s="547"/>
      <c r="E478" s="547"/>
      <c r="F478" s="547"/>
      <c r="G478" s="365"/>
      <c r="H478" s="365"/>
      <c r="I478" s="548"/>
    </row>
    <row r="479" spans="1:9">
      <c r="A479" s="365"/>
      <c r="B479" s="547"/>
      <c r="C479" s="547"/>
      <c r="D479" s="547"/>
      <c r="E479" s="547"/>
      <c r="F479" s="547"/>
      <c r="G479" s="365"/>
      <c r="H479" s="365"/>
      <c r="I479" s="548"/>
    </row>
    <row r="480" spans="1:9">
      <c r="A480" s="365"/>
      <c r="B480" s="547"/>
      <c r="C480" s="547"/>
      <c r="D480" s="547"/>
      <c r="E480" s="547"/>
      <c r="F480" s="547"/>
      <c r="G480" s="365"/>
      <c r="H480" s="365"/>
      <c r="I480" s="548"/>
    </row>
    <row r="481" spans="1:9">
      <c r="A481" s="365"/>
      <c r="B481" s="547"/>
      <c r="C481" s="547"/>
      <c r="D481" s="547"/>
      <c r="E481" s="547"/>
      <c r="F481" s="547"/>
      <c r="G481" s="365"/>
      <c r="H481" s="365"/>
      <c r="I481" s="548"/>
    </row>
    <row r="482" spans="1:9">
      <c r="A482" s="365"/>
      <c r="B482" s="547"/>
      <c r="C482" s="547"/>
      <c r="D482" s="547"/>
      <c r="E482" s="547"/>
      <c r="F482" s="547"/>
      <c r="G482" s="365"/>
      <c r="H482" s="365"/>
      <c r="I482" s="548"/>
    </row>
    <row r="483" spans="1:9">
      <c r="A483" s="365"/>
      <c r="B483" s="547"/>
      <c r="C483" s="547"/>
      <c r="D483" s="547"/>
      <c r="E483" s="547"/>
      <c r="F483" s="547"/>
      <c r="G483" s="365"/>
      <c r="H483" s="365"/>
      <c r="I483" s="548"/>
    </row>
    <row r="484" spans="1:9">
      <c r="A484" s="365"/>
      <c r="B484" s="547"/>
      <c r="C484" s="547"/>
      <c r="D484" s="547"/>
      <c r="E484" s="547"/>
      <c r="F484" s="547"/>
      <c r="G484" s="365"/>
      <c r="H484" s="365"/>
      <c r="I484" s="548"/>
    </row>
    <row r="485" spans="1:9">
      <c r="A485" s="365"/>
      <c r="B485" s="547"/>
      <c r="C485" s="547"/>
      <c r="D485" s="547"/>
      <c r="E485" s="547"/>
      <c r="F485" s="547"/>
      <c r="G485" s="365"/>
      <c r="H485" s="365"/>
      <c r="I485" s="548"/>
    </row>
    <row r="486" spans="1:9">
      <c r="A486" s="365"/>
      <c r="B486" s="547"/>
      <c r="C486" s="547"/>
      <c r="D486" s="547"/>
      <c r="E486" s="547"/>
      <c r="F486" s="547"/>
      <c r="G486" s="365"/>
      <c r="H486" s="365"/>
      <c r="I486" s="548"/>
    </row>
    <row r="487" spans="1:9">
      <c r="A487" s="365"/>
      <c r="B487" s="547"/>
      <c r="C487" s="547"/>
      <c r="D487" s="547"/>
      <c r="E487" s="547"/>
      <c r="F487" s="547"/>
      <c r="G487" s="365"/>
      <c r="H487" s="365"/>
      <c r="I487" s="548"/>
    </row>
    <row r="488" spans="1:9">
      <c r="A488" s="365"/>
      <c r="B488" s="547"/>
      <c r="C488" s="547"/>
      <c r="D488" s="547"/>
      <c r="E488" s="547"/>
      <c r="F488" s="547"/>
      <c r="G488" s="365"/>
      <c r="H488" s="365"/>
      <c r="I488" s="548"/>
    </row>
    <row r="489" spans="1:9">
      <c r="A489" s="365"/>
      <c r="B489" s="547"/>
      <c r="C489" s="547"/>
      <c r="D489" s="547"/>
      <c r="E489" s="547"/>
      <c r="F489" s="547"/>
      <c r="G489" s="365"/>
      <c r="H489" s="365"/>
      <c r="I489" s="548"/>
    </row>
    <row r="490" spans="1:9">
      <c r="A490" s="365"/>
      <c r="B490" s="547"/>
      <c r="C490" s="547"/>
      <c r="D490" s="547"/>
      <c r="E490" s="547"/>
      <c r="F490" s="547"/>
      <c r="G490" s="365"/>
      <c r="H490" s="365"/>
      <c r="I490" s="548"/>
    </row>
    <row r="491" spans="1:9">
      <c r="A491" s="365"/>
      <c r="B491" s="547"/>
      <c r="C491" s="547"/>
      <c r="D491" s="547"/>
      <c r="E491" s="547"/>
      <c r="F491" s="547"/>
      <c r="G491" s="365"/>
      <c r="H491" s="365"/>
      <c r="I491" s="548"/>
    </row>
    <row r="492" spans="1:9">
      <c r="A492" s="365"/>
      <c r="B492" s="547"/>
      <c r="C492" s="547"/>
      <c r="D492" s="547"/>
      <c r="E492" s="547"/>
      <c r="F492" s="547"/>
      <c r="G492" s="365"/>
      <c r="H492" s="365"/>
      <c r="I492" s="548"/>
    </row>
    <row r="493" spans="1:9">
      <c r="A493" s="365"/>
      <c r="B493" s="547"/>
      <c r="C493" s="547"/>
      <c r="D493" s="547"/>
      <c r="E493" s="547"/>
      <c r="F493" s="547"/>
      <c r="G493" s="365"/>
      <c r="H493" s="365"/>
      <c r="I493" s="548"/>
    </row>
    <row r="494" spans="1:9">
      <c r="A494" s="365"/>
      <c r="B494" s="547"/>
      <c r="C494" s="547"/>
      <c r="D494" s="547"/>
      <c r="E494" s="547"/>
      <c r="F494" s="547"/>
      <c r="G494" s="365"/>
      <c r="H494" s="365"/>
      <c r="I494" s="548"/>
    </row>
    <row r="495" spans="1:9">
      <c r="A495" s="365"/>
      <c r="B495" s="547"/>
      <c r="C495" s="547"/>
      <c r="D495" s="547"/>
      <c r="E495" s="547"/>
      <c r="F495" s="547"/>
      <c r="G495" s="365"/>
      <c r="H495" s="365"/>
      <c r="I495" s="548"/>
    </row>
    <row r="496" spans="1:9">
      <c r="A496" s="365"/>
      <c r="B496" s="547"/>
      <c r="C496" s="547"/>
      <c r="D496" s="547"/>
      <c r="E496" s="547"/>
      <c r="F496" s="547"/>
      <c r="G496" s="365"/>
      <c r="H496" s="365"/>
      <c r="I496" s="548"/>
    </row>
    <row r="497" spans="1:9">
      <c r="A497" s="365"/>
      <c r="B497" s="547"/>
      <c r="C497" s="547"/>
      <c r="D497" s="547"/>
      <c r="E497" s="547"/>
      <c r="F497" s="547"/>
      <c r="G497" s="365"/>
      <c r="H497" s="365"/>
      <c r="I497" s="548"/>
    </row>
    <row r="498" spans="1:9">
      <c r="A498" s="365"/>
      <c r="B498" s="547"/>
      <c r="C498" s="547"/>
      <c r="D498" s="547"/>
      <c r="E498" s="547"/>
      <c r="F498" s="547"/>
      <c r="G498" s="365"/>
      <c r="H498" s="365"/>
      <c r="I498" s="548"/>
    </row>
  </sheetData>
  <mergeCells count="20">
    <mergeCell ref="A99:I99"/>
    <mergeCell ref="A118:I118"/>
    <mergeCell ref="G133:I133"/>
    <mergeCell ref="H7:H8"/>
    <mergeCell ref="A5:A8"/>
    <mergeCell ref="B5:C6"/>
    <mergeCell ref="D5:F6"/>
    <mergeCell ref="G5:H6"/>
    <mergeCell ref="I5:I8"/>
    <mergeCell ref="B7:B8"/>
    <mergeCell ref="C7:C8"/>
    <mergeCell ref="D7:D8"/>
    <mergeCell ref="E7:E8"/>
    <mergeCell ref="F7:F8"/>
    <mergeCell ref="G7:G8"/>
    <mergeCell ref="H1:I1"/>
    <mergeCell ref="A2:I2"/>
    <mergeCell ref="A3:H3"/>
    <mergeCell ref="B4:F4"/>
    <mergeCell ref="A80:I80"/>
  </mergeCells>
  <printOptions horizontalCentered="1"/>
  <pageMargins left="0.15748031496062992" right="0.19685039370078741" top="0.15748031496062992" bottom="0.15748031496062992" header="0" footer="0"/>
  <pageSetup paperSize="9" scale="85"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6</vt:i4>
      </vt:variant>
    </vt:vector>
  </HeadingPairs>
  <TitlesOfParts>
    <vt:vector size="19" baseType="lpstr">
      <vt:lpstr>1 Административное деление</vt:lpstr>
      <vt:lpstr>2 Дорожное хозяйство</vt:lpstr>
      <vt:lpstr>3 Дополнительные доходы</vt:lpstr>
      <vt:lpstr>4 ЧАЭС</vt:lpstr>
      <vt:lpstr>5 Прочие расходы р. 1.10.3</vt:lpstr>
      <vt:lpstr>6 адресная помощь</vt:lpstr>
      <vt:lpstr>7 Пр тр населен</vt:lpstr>
      <vt:lpstr>8 агропром про-во</vt:lpstr>
      <vt:lpstr>9 комп гос-ва по УСС</vt:lpstr>
      <vt:lpstr>10 Занятость</vt:lpstr>
      <vt:lpstr>11 Долги </vt:lpstr>
      <vt:lpstr>12 задолженность перед бюджетом</vt:lpstr>
      <vt:lpstr>Лист1</vt:lpstr>
      <vt:lpstr>'9 комп гос-ва по УСС'!Заголовки_для_печати</vt:lpstr>
      <vt:lpstr>'12 задолженность перед бюджетом'!Область_печати</vt:lpstr>
      <vt:lpstr>'3 Дополнительные доходы'!Область_печати</vt:lpstr>
      <vt:lpstr>'5 Прочие расходы р. 1.10.3'!Область_печати</vt:lpstr>
      <vt:lpstr>'8 агропром про-во'!Область_печати</vt:lpstr>
      <vt:lpstr>'9 комп гос-ва по УСС'!Область_печати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Галенчик Елена Александровна</dc:creator>
  <cp:lastModifiedBy>Копелева Ирина</cp:lastModifiedBy>
  <cp:lastPrinted>2020-10-22T06:06:14Z</cp:lastPrinted>
  <dcterms:created xsi:type="dcterms:W3CDTF">2013-07-10T08:11:30Z</dcterms:created>
  <dcterms:modified xsi:type="dcterms:W3CDTF">2020-10-22T06:13:25Z</dcterms:modified>
</cp:coreProperties>
</file>