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0730" windowHeight="11160" tabRatio="539"/>
  </bookViews>
  <sheets>
    <sheet name="Потеряевка  с 10.04.24" sheetId="31" r:id="rId1"/>
  </sheets>
  <calcPr calcId="124519"/>
</workbook>
</file>

<file path=xl/calcChain.xml><?xml version="1.0" encoding="utf-8"?>
<calcChain xmlns="http://schemas.openxmlformats.org/spreadsheetml/2006/main">
  <c r="E28" i="31"/>
  <c r="P26"/>
  <c r="R26" s="1"/>
  <c r="P25" s="1"/>
  <c r="R25" s="1"/>
  <c r="P24" s="1"/>
  <c r="R24" s="1"/>
  <c r="P23" s="1"/>
  <c r="R23" s="1"/>
  <c r="P22" s="1"/>
  <c r="R28" s="1"/>
  <c r="M26"/>
  <c r="O26" s="1"/>
  <c r="M25" s="1"/>
  <c r="O25" s="1"/>
  <c r="M24" s="1"/>
  <c r="O24" s="1"/>
  <c r="M23" s="1"/>
  <c r="O23" s="1"/>
  <c r="M22" s="1"/>
  <c r="O28" s="1"/>
  <c r="D26"/>
  <c r="D25"/>
  <c r="D24"/>
  <c r="I23"/>
  <c r="L23" s="1"/>
  <c r="I24" s="1"/>
  <c r="L24" s="1"/>
  <c r="I25" s="1"/>
  <c r="L25" s="1"/>
  <c r="I26" s="1"/>
  <c r="L26" s="1"/>
  <c r="I27" s="1"/>
  <c r="L28" s="1"/>
  <c r="F23"/>
  <c r="H23" s="1"/>
  <c r="F24" s="1"/>
  <c r="H24" s="1"/>
  <c r="F25" s="1"/>
  <c r="H25" s="1"/>
  <c r="F26" s="1"/>
  <c r="H26" s="1"/>
  <c r="F27" s="1"/>
  <c r="H28" s="1"/>
  <c r="D23"/>
  <c r="L12"/>
</calcChain>
</file>

<file path=xl/sharedStrings.xml><?xml version="1.0" encoding="utf-8"?>
<sst xmlns="http://schemas.openxmlformats.org/spreadsheetml/2006/main" count="76" uniqueCount="54">
  <si>
    <t>1. Наименование маршрута</t>
  </si>
  <si>
    <t>2. Перевозчик</t>
  </si>
  <si>
    <t>5. Вид сообщения</t>
  </si>
  <si>
    <t>7. Вместимость</t>
  </si>
  <si>
    <t>8. В действии</t>
  </si>
  <si>
    <t>Время на движение</t>
  </si>
  <si>
    <t>Наименование остановочных  (тарифных пунктов)</t>
  </si>
  <si>
    <t>прибытие</t>
  </si>
  <si>
    <t>стоянка</t>
  </si>
  <si>
    <t>отправление</t>
  </si>
  <si>
    <t>ч.-м.</t>
  </si>
  <si>
    <t>м.</t>
  </si>
  <si>
    <t xml:space="preserve">РАСПИСАНИЕ </t>
  </si>
  <si>
    <t>4.Периодичность обслуживания</t>
  </si>
  <si>
    <t>3.Протяженность          маршрута, км</t>
  </si>
  <si>
    <t>И.В. Можаровский</t>
  </si>
  <si>
    <t>Директор Славгородского филиала Автопарк № 21</t>
  </si>
  <si>
    <t>В.Л. Сафонов</t>
  </si>
  <si>
    <t>Славгородский филиал              Автопарк №21</t>
  </si>
  <si>
    <t>СОГЛАСОВАНО:</t>
  </si>
  <si>
    <t>УТВЕРЖДАЮ:</t>
  </si>
  <si>
    <t>Заместитель председателя</t>
  </si>
  <si>
    <t>Славгородского РИК</t>
  </si>
  <si>
    <t>в прямом направлении</t>
  </si>
  <si>
    <t>в обратном направлении</t>
  </si>
  <si>
    <t>движения автобусов  по пригородному маршруту</t>
  </si>
  <si>
    <t>Время в пути, ч-мин</t>
  </si>
  <si>
    <t>Рейс 1</t>
  </si>
  <si>
    <t>Рейс 2</t>
  </si>
  <si>
    <t>6. Марка</t>
  </si>
  <si>
    <t>_____________</t>
  </si>
  <si>
    <t>АС СЛАВГОРОД</t>
  </si>
  <si>
    <t>от нач.пункта</t>
  </si>
  <si>
    <t>между пункт.</t>
  </si>
  <si>
    <t>Расстояние, (км)</t>
  </si>
  <si>
    <t>27, 12 п/м</t>
  </si>
  <si>
    <t>МАЗ 206, ГАЗ 32212</t>
  </si>
  <si>
    <t>экспрессный</t>
  </si>
  <si>
    <t>Вировая</t>
  </si>
  <si>
    <t>Рабовичи</t>
  </si>
  <si>
    <t>Лесная</t>
  </si>
  <si>
    <t>Лопатичи</t>
  </si>
  <si>
    <t>Потеряевка</t>
  </si>
  <si>
    <t xml:space="preserve">№ 211 "СЛАВГОРОД - ПОТЕРЯЕВКА" </t>
  </si>
  <si>
    <t>МАЗ 241, 257</t>
  </si>
  <si>
    <t>22, 31 п/м</t>
  </si>
  <si>
    <r>
      <t xml:space="preserve">СРЕДА </t>
    </r>
    <r>
      <rPr>
        <sz val="14"/>
        <rFont val="Times New Roman"/>
        <family val="1"/>
        <charset val="204"/>
      </rPr>
      <t>(кроме 3-й)</t>
    </r>
  </si>
  <si>
    <t>_________ В.В. Новиков</t>
  </si>
  <si>
    <t>с 10.04.2024</t>
  </si>
  <si>
    <t xml:space="preserve">Директор КУП "Могилевский обласной </t>
  </si>
  <si>
    <t>центр управления транспортом"</t>
  </si>
  <si>
    <t>"___" _____________ 2024 г.</t>
  </si>
  <si>
    <t>"____" ________________ 2024г.</t>
  </si>
  <si>
    <t>СЛАВГОРОД-ПОТЕРЯЕВКА</t>
  </si>
</sst>
</file>

<file path=xl/styles.xml><?xml version="1.0" encoding="utf-8"?>
<styleSheet xmlns="http://schemas.openxmlformats.org/spreadsheetml/2006/main">
  <numFmts count="1">
    <numFmt numFmtId="164" formatCode="h:mm;@"/>
  </numFmts>
  <fonts count="15"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Book Antiqua"/>
      <family val="1"/>
      <charset val="204"/>
    </font>
    <font>
      <sz val="16"/>
      <name val="Book Antiqua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name val="Arial Cyr"/>
      <charset val="204"/>
    </font>
    <font>
      <i/>
      <sz val="10"/>
      <name val="Times New Roman"/>
      <family val="1"/>
      <charset val="204"/>
    </font>
    <font>
      <i/>
      <sz val="14"/>
      <name val="Times New Roman"/>
      <family val="1"/>
      <charset val="204"/>
    </font>
    <font>
      <sz val="18"/>
      <name val="Arial Cyr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5" fillId="0" borderId="0" xfId="0" applyFont="1"/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 vertical="top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5" fillId="0" borderId="10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64" fontId="4" fillId="0" borderId="17" xfId="0" applyNumberFormat="1" applyFont="1" applyBorder="1"/>
    <xf numFmtId="164" fontId="5" fillId="0" borderId="15" xfId="0" applyNumberFormat="1" applyFont="1" applyBorder="1" applyAlignment="1">
      <alignment horizontal="center"/>
    </xf>
    <xf numFmtId="164" fontId="5" fillId="0" borderId="16" xfId="0" applyNumberFormat="1" applyFont="1" applyBorder="1" applyAlignment="1">
      <alignment horizontal="center"/>
    </xf>
    <xf numFmtId="164" fontId="5" fillId="0" borderId="18" xfId="0" applyNumberFormat="1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164" fontId="5" fillId="0" borderId="19" xfId="0" applyNumberFormat="1" applyFont="1" applyBorder="1" applyAlignment="1">
      <alignment horizontal="center"/>
    </xf>
    <xf numFmtId="164" fontId="5" fillId="0" borderId="21" xfId="0" applyNumberFormat="1" applyFont="1" applyBorder="1" applyAlignment="1">
      <alignment horizontal="center"/>
    </xf>
    <xf numFmtId="0" fontId="2" fillId="0" borderId="2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/>
    <xf numFmtId="164" fontId="0" fillId="0" borderId="0" xfId="0" applyNumberFormat="1"/>
    <xf numFmtId="164" fontId="4" fillId="0" borderId="22" xfId="0" applyNumberFormat="1" applyFont="1" applyBorder="1" applyAlignment="1">
      <alignment horizontal="center"/>
    </xf>
    <xf numFmtId="164" fontId="4" fillId="0" borderId="19" xfId="0" applyNumberFormat="1" applyFont="1" applyBorder="1" applyAlignment="1">
      <alignment horizontal="center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10" fillId="0" borderId="0" xfId="0" applyFont="1" applyAlignment="1">
      <alignment horizontal="left" vertical="top"/>
    </xf>
    <xf numFmtId="0" fontId="10" fillId="0" borderId="0" xfId="0" applyFont="1"/>
    <xf numFmtId="16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12" fillId="0" borderId="0" xfId="0" applyNumberFormat="1" applyFont="1" applyAlignment="1">
      <alignment horizontal="left"/>
    </xf>
    <xf numFmtId="0" fontId="11" fillId="0" borderId="0" xfId="0" applyFont="1"/>
    <xf numFmtId="0" fontId="12" fillId="0" borderId="0" xfId="0" applyFont="1"/>
    <xf numFmtId="164" fontId="12" fillId="0" borderId="0" xfId="0" applyNumberFormat="1" applyFont="1" applyAlignment="1">
      <alignment horizontal="center" vertical="center"/>
    </xf>
    <xf numFmtId="0" fontId="11" fillId="0" borderId="11" xfId="0" applyFont="1" applyBorder="1" applyAlignment="1">
      <alignment vertical="top"/>
    </xf>
    <xf numFmtId="0" fontId="11" fillId="0" borderId="0" xfId="0" applyFont="1" applyAlignment="1">
      <alignment vertical="top"/>
    </xf>
    <xf numFmtId="164" fontId="12" fillId="0" borderId="13" xfId="0" applyNumberFormat="1" applyFont="1" applyBorder="1" applyAlignment="1">
      <alignment horizontal="center" vertical="top"/>
    </xf>
    <xf numFmtId="164" fontId="12" fillId="0" borderId="13" xfId="0" applyNumberFormat="1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center"/>
    </xf>
    <xf numFmtId="0" fontId="8" fillId="0" borderId="0" xfId="0" applyFont="1"/>
    <xf numFmtId="0" fontId="13" fillId="0" borderId="0" xfId="0" applyFont="1"/>
    <xf numFmtId="164" fontId="12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left" vertical="justify"/>
    </xf>
    <xf numFmtId="0" fontId="5" fillId="0" borderId="0" xfId="0" applyFont="1" applyAlignment="1">
      <alignment vertical="top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5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6"/>
  <sheetViews>
    <sheetView tabSelected="1" zoomScale="70" zoomScaleNormal="70" zoomScaleSheetLayoutView="90" workbookViewId="0">
      <selection activeCell="O2" sqref="O2:T5"/>
    </sheetView>
  </sheetViews>
  <sheetFormatPr defaultRowHeight="12.75"/>
  <cols>
    <col min="2" max="2" width="18.7109375" customWidth="1"/>
    <col min="3" max="4" width="10.85546875" customWidth="1"/>
    <col min="5" max="5" width="9.42578125" customWidth="1"/>
    <col min="6" max="6" width="11.140625" customWidth="1"/>
    <col min="7" max="7" width="7.28515625" customWidth="1"/>
    <col min="8" max="8" width="12.7109375" customWidth="1"/>
    <col min="9" max="9" width="9.28515625" customWidth="1"/>
    <col min="10" max="11" width="4.140625" customWidth="1"/>
    <col min="12" max="12" width="11.85546875" customWidth="1"/>
    <col min="13" max="13" width="9.5703125" customWidth="1"/>
    <col min="14" max="14" width="7.42578125" customWidth="1"/>
    <col min="15" max="15" width="11.7109375" customWidth="1"/>
    <col min="17" max="17" width="7.5703125" customWidth="1"/>
    <col min="18" max="18" width="11.140625" customWidth="1"/>
    <col min="19" max="19" width="10.28515625" customWidth="1"/>
  </cols>
  <sheetData>
    <row r="1" spans="1:21" s="9" customFormat="1" ht="21" customHeight="1">
      <c r="B1" s="34" t="s">
        <v>19</v>
      </c>
      <c r="C1" s="34"/>
      <c r="D1" s="34"/>
      <c r="E1" s="34"/>
      <c r="F1" s="2"/>
      <c r="G1" s="2"/>
      <c r="H1" s="54"/>
      <c r="I1" s="35"/>
      <c r="J1" s="35"/>
      <c r="K1" s="35"/>
      <c r="L1" s="35"/>
      <c r="M1" s="35"/>
      <c r="N1" s="35"/>
      <c r="O1" s="76" t="s">
        <v>20</v>
      </c>
      <c r="P1" s="76"/>
      <c r="Q1" s="76"/>
      <c r="R1" s="76"/>
      <c r="S1" s="76"/>
      <c r="T1" s="35"/>
      <c r="U1" s="35"/>
    </row>
    <row r="2" spans="1:21" s="9" customFormat="1" ht="23.25" customHeight="1">
      <c r="B2" s="11" t="s">
        <v>21</v>
      </c>
      <c r="C2" s="11"/>
      <c r="D2" s="11"/>
      <c r="E2" s="11"/>
      <c r="F2" s="11"/>
      <c r="G2" s="11"/>
      <c r="H2" s="35"/>
      <c r="I2" s="35"/>
      <c r="J2" s="35"/>
      <c r="K2" s="35"/>
      <c r="L2" s="35"/>
      <c r="M2" s="35"/>
      <c r="N2" s="35"/>
      <c r="O2" s="74" t="s">
        <v>49</v>
      </c>
      <c r="P2" s="74"/>
      <c r="Q2" s="74"/>
      <c r="R2" s="74"/>
      <c r="S2" s="74"/>
      <c r="T2" s="74"/>
      <c r="U2" s="68"/>
    </row>
    <row r="3" spans="1:21" ht="20.25">
      <c r="B3" s="11" t="s">
        <v>22</v>
      </c>
      <c r="C3" s="11"/>
      <c r="D3" s="11"/>
      <c r="E3" s="11"/>
      <c r="F3" s="11"/>
      <c r="G3" s="35"/>
      <c r="H3" s="36"/>
      <c r="I3" s="36"/>
      <c r="J3" s="36"/>
      <c r="K3" s="36"/>
      <c r="L3" s="36"/>
      <c r="M3" s="36"/>
      <c r="N3" s="36"/>
      <c r="O3" s="75" t="s">
        <v>50</v>
      </c>
      <c r="P3" s="75"/>
      <c r="Q3" s="75"/>
      <c r="R3" s="75"/>
      <c r="S3" s="75"/>
      <c r="T3" s="75"/>
      <c r="U3" s="69"/>
    </row>
    <row r="4" spans="1:21" ht="20.25">
      <c r="B4" s="2" t="s">
        <v>47</v>
      </c>
      <c r="C4" s="2"/>
      <c r="D4" s="2"/>
      <c r="E4" s="2"/>
      <c r="F4" s="2"/>
      <c r="G4" s="2"/>
      <c r="H4" s="36"/>
      <c r="I4" s="36"/>
      <c r="J4" s="36"/>
      <c r="K4" s="36"/>
      <c r="L4" s="36"/>
      <c r="M4" s="36"/>
      <c r="N4" s="36"/>
      <c r="O4" s="35" t="s">
        <v>30</v>
      </c>
      <c r="P4" s="35"/>
      <c r="Q4" s="35"/>
      <c r="R4" s="55" t="s">
        <v>15</v>
      </c>
      <c r="S4" s="55"/>
      <c r="T4" s="55"/>
      <c r="U4" s="36"/>
    </row>
    <row r="5" spans="1:21" ht="24.75" customHeight="1">
      <c r="B5" s="2" t="s">
        <v>51</v>
      </c>
      <c r="C5" s="2"/>
      <c r="D5" s="2"/>
      <c r="E5" s="2"/>
      <c r="F5" s="2"/>
      <c r="G5" s="2"/>
      <c r="H5" s="36"/>
      <c r="I5" s="36"/>
      <c r="J5" s="36"/>
      <c r="K5" s="36"/>
      <c r="L5" s="36"/>
      <c r="M5" s="36"/>
      <c r="N5" s="36"/>
      <c r="O5" s="55" t="s">
        <v>52</v>
      </c>
      <c r="P5" s="55"/>
      <c r="Q5" s="55"/>
      <c r="R5" s="55"/>
      <c r="S5" s="55"/>
      <c r="T5" s="2"/>
      <c r="U5" s="2"/>
    </row>
    <row r="6" spans="1:21" ht="20.25" customHeight="1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2"/>
      <c r="M6" s="52"/>
      <c r="N6" s="52"/>
      <c r="O6" s="52"/>
      <c r="P6" s="52"/>
      <c r="Q6" s="52"/>
      <c r="R6" s="52"/>
    </row>
    <row r="7" spans="1:21" ht="23.25" customHeight="1">
      <c r="C7" s="77" t="s">
        <v>12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</row>
    <row r="8" spans="1:21" ht="24.75" customHeight="1">
      <c r="C8" s="78" t="s">
        <v>25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</row>
    <row r="9" spans="1:21" ht="19.5" customHeight="1">
      <c r="C9" s="77" t="s">
        <v>43</v>
      </c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</row>
    <row r="10" spans="1:21" ht="6.75" customHeight="1">
      <c r="C10" s="1"/>
      <c r="D10" s="1"/>
      <c r="E10" s="1"/>
      <c r="F10" s="67"/>
      <c r="G10" s="67"/>
      <c r="H10" s="67"/>
      <c r="I10" s="67"/>
      <c r="J10" s="67"/>
      <c r="K10" s="67"/>
      <c r="L10" s="67"/>
      <c r="M10" s="67"/>
    </row>
    <row r="11" spans="1:21" ht="40.5" customHeight="1">
      <c r="C11" s="70" t="s">
        <v>0</v>
      </c>
      <c r="D11" s="70"/>
      <c r="E11" s="70"/>
      <c r="F11" s="70"/>
      <c r="G11" s="70"/>
      <c r="H11" s="70" t="s">
        <v>1</v>
      </c>
      <c r="I11" s="70"/>
      <c r="J11" s="70"/>
      <c r="K11" s="70"/>
      <c r="L11" s="70" t="s">
        <v>14</v>
      </c>
      <c r="M11" s="70"/>
      <c r="N11" s="70"/>
      <c r="O11" s="71" t="s">
        <v>13</v>
      </c>
      <c r="P11" s="72"/>
      <c r="Q11" s="73"/>
    </row>
    <row r="12" spans="1:21" ht="37.5" customHeight="1">
      <c r="C12" s="79" t="s">
        <v>53</v>
      </c>
      <c r="D12" s="80"/>
      <c r="E12" s="80"/>
      <c r="F12" s="80"/>
      <c r="G12" s="81"/>
      <c r="H12" s="79" t="s">
        <v>18</v>
      </c>
      <c r="I12" s="80"/>
      <c r="J12" s="80"/>
      <c r="K12" s="81"/>
      <c r="L12" s="85">
        <f>C27</f>
        <v>25</v>
      </c>
      <c r="M12" s="86"/>
      <c r="N12" s="87"/>
      <c r="O12" s="79" t="s">
        <v>46</v>
      </c>
      <c r="P12" s="80"/>
      <c r="Q12" s="81"/>
      <c r="R12" s="57"/>
    </row>
    <row r="13" spans="1:21" ht="21.75" customHeight="1">
      <c r="C13" s="82"/>
      <c r="D13" s="83"/>
      <c r="E13" s="83"/>
      <c r="F13" s="83"/>
      <c r="G13" s="84"/>
      <c r="H13" s="82"/>
      <c r="I13" s="83"/>
      <c r="J13" s="83"/>
      <c r="K13" s="84"/>
      <c r="L13" s="88"/>
      <c r="M13" s="89"/>
      <c r="N13" s="90"/>
      <c r="O13" s="82"/>
      <c r="P13" s="83"/>
      <c r="Q13" s="84"/>
      <c r="R13" s="40"/>
    </row>
    <row r="14" spans="1:21" ht="19.5" customHeight="1">
      <c r="C14" s="91" t="s">
        <v>2</v>
      </c>
      <c r="D14" s="92"/>
      <c r="E14" s="92"/>
      <c r="F14" s="93"/>
      <c r="G14" s="91" t="s">
        <v>29</v>
      </c>
      <c r="H14" s="92"/>
      <c r="I14" s="93"/>
      <c r="J14" s="91" t="s">
        <v>3</v>
      </c>
      <c r="K14" s="92"/>
      <c r="L14" s="93"/>
      <c r="M14" s="91" t="s">
        <v>4</v>
      </c>
      <c r="N14" s="92"/>
      <c r="O14" s="92"/>
      <c r="P14" s="92"/>
      <c r="Q14" s="93"/>
    </row>
    <row r="15" spans="1:21" ht="18.75" customHeight="1">
      <c r="C15" s="79" t="s">
        <v>37</v>
      </c>
      <c r="D15" s="80"/>
      <c r="E15" s="80"/>
      <c r="F15" s="81"/>
      <c r="G15" s="94" t="s">
        <v>44</v>
      </c>
      <c r="H15" s="95"/>
      <c r="I15" s="96"/>
      <c r="J15" s="97" t="s">
        <v>45</v>
      </c>
      <c r="K15" s="98"/>
      <c r="L15" s="99"/>
      <c r="M15" s="100" t="s">
        <v>48</v>
      </c>
      <c r="N15" s="101"/>
      <c r="O15" s="101"/>
      <c r="P15" s="101"/>
      <c r="Q15" s="102"/>
    </row>
    <row r="16" spans="1:21" ht="18.75" customHeight="1">
      <c r="C16" s="82"/>
      <c r="D16" s="83"/>
      <c r="E16" s="83"/>
      <c r="F16" s="84"/>
      <c r="G16" s="97" t="s">
        <v>36</v>
      </c>
      <c r="H16" s="98"/>
      <c r="I16" s="99"/>
      <c r="J16" s="97" t="s">
        <v>35</v>
      </c>
      <c r="K16" s="98"/>
      <c r="L16" s="99"/>
      <c r="M16" s="88"/>
      <c r="N16" s="89"/>
      <c r="O16" s="89"/>
      <c r="P16" s="89"/>
      <c r="Q16" s="90"/>
    </row>
    <row r="17" spans="1:21" ht="9.75" customHeight="1" thickBot="1">
      <c r="C17" s="56"/>
      <c r="D17" s="56"/>
      <c r="E17" s="56"/>
      <c r="F17" s="64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</row>
    <row r="18" spans="1:21" ht="18" customHeight="1">
      <c r="F18" s="107" t="s">
        <v>23</v>
      </c>
      <c r="G18" s="108"/>
      <c r="H18" s="108"/>
      <c r="I18" s="108"/>
      <c r="J18" s="108"/>
      <c r="K18" s="108"/>
      <c r="L18" s="109"/>
      <c r="M18" s="107" t="s">
        <v>24</v>
      </c>
      <c r="N18" s="108"/>
      <c r="O18" s="108"/>
      <c r="P18" s="108"/>
      <c r="Q18" s="108"/>
      <c r="R18" s="109"/>
    </row>
    <row r="19" spans="1:21" ht="17.25" customHeight="1">
      <c r="A19" s="71" t="s">
        <v>6</v>
      </c>
      <c r="B19" s="73"/>
      <c r="C19" s="112" t="s">
        <v>34</v>
      </c>
      <c r="D19" s="113"/>
      <c r="E19" s="116" t="s">
        <v>5</v>
      </c>
      <c r="F19" s="117" t="s">
        <v>27</v>
      </c>
      <c r="G19" s="118"/>
      <c r="H19" s="119"/>
      <c r="I19" s="120" t="s">
        <v>28</v>
      </c>
      <c r="J19" s="118"/>
      <c r="K19" s="118"/>
      <c r="L19" s="121"/>
      <c r="M19" s="117" t="s">
        <v>27</v>
      </c>
      <c r="N19" s="118"/>
      <c r="O19" s="118"/>
      <c r="P19" s="120" t="s">
        <v>28</v>
      </c>
      <c r="Q19" s="118"/>
      <c r="R19" s="121"/>
    </row>
    <row r="20" spans="1:21" ht="18.75" customHeight="1">
      <c r="A20" s="110"/>
      <c r="B20" s="111"/>
      <c r="C20" s="114"/>
      <c r="D20" s="115"/>
      <c r="E20" s="116"/>
      <c r="F20" s="15" t="s">
        <v>7</v>
      </c>
      <c r="G20" s="61" t="s">
        <v>8</v>
      </c>
      <c r="H20" s="61" t="s">
        <v>9</v>
      </c>
      <c r="I20" s="61" t="s">
        <v>7</v>
      </c>
      <c r="J20" s="122" t="s">
        <v>8</v>
      </c>
      <c r="K20" s="122"/>
      <c r="L20" s="16" t="s">
        <v>9</v>
      </c>
      <c r="M20" s="15" t="s">
        <v>7</v>
      </c>
      <c r="N20" s="61" t="s">
        <v>8</v>
      </c>
      <c r="O20" s="61" t="s">
        <v>9</v>
      </c>
      <c r="P20" s="61" t="s">
        <v>7</v>
      </c>
      <c r="Q20" s="61" t="s">
        <v>8</v>
      </c>
      <c r="R20" s="16" t="s">
        <v>9</v>
      </c>
    </row>
    <row r="21" spans="1:21" ht="27.75" customHeight="1">
      <c r="A21" s="110"/>
      <c r="B21" s="111"/>
      <c r="C21" s="58" t="s">
        <v>32</v>
      </c>
      <c r="D21" s="58" t="s">
        <v>33</v>
      </c>
      <c r="E21" s="66" t="s">
        <v>11</v>
      </c>
      <c r="F21" s="17" t="s">
        <v>10</v>
      </c>
      <c r="G21" s="62" t="s">
        <v>11</v>
      </c>
      <c r="H21" s="62" t="s">
        <v>10</v>
      </c>
      <c r="I21" s="62" t="s">
        <v>10</v>
      </c>
      <c r="J21" s="70" t="s">
        <v>11</v>
      </c>
      <c r="K21" s="70"/>
      <c r="L21" s="18" t="s">
        <v>10</v>
      </c>
      <c r="M21" s="26" t="s">
        <v>10</v>
      </c>
      <c r="N21" s="27" t="s">
        <v>11</v>
      </c>
      <c r="O21" s="27" t="s">
        <v>10</v>
      </c>
      <c r="P21" s="62" t="s">
        <v>10</v>
      </c>
      <c r="Q21" s="62" t="s">
        <v>11</v>
      </c>
      <c r="R21" s="18" t="s">
        <v>10</v>
      </c>
    </row>
    <row r="22" spans="1:21" ht="20.25">
      <c r="A22" s="123" t="s">
        <v>31</v>
      </c>
      <c r="B22" s="124"/>
      <c r="C22" s="13">
        <v>0</v>
      </c>
      <c r="D22" s="66">
        <v>0</v>
      </c>
      <c r="E22" s="66">
        <v>0</v>
      </c>
      <c r="F22" s="19"/>
      <c r="G22" s="28"/>
      <c r="H22" s="4">
        <v>0.34027777777777773</v>
      </c>
      <c r="I22" s="4"/>
      <c r="J22" s="125"/>
      <c r="K22" s="125"/>
      <c r="L22" s="49">
        <v>0.54166666666666663</v>
      </c>
      <c r="M22" s="20">
        <f t="shared" ref="M22:M25" si="0">O23+(TIME(0,E23,0))</f>
        <v>0.40277777777777762</v>
      </c>
      <c r="N22" s="28"/>
      <c r="O22" s="3"/>
      <c r="P22" s="14">
        <f t="shared" ref="P22:P25" si="1">R23+(TIME(0,E23,0))</f>
        <v>0.60416666666666652</v>
      </c>
      <c r="Q22" s="63"/>
      <c r="R22" s="21"/>
    </row>
    <row r="23" spans="1:21" ht="20.25">
      <c r="A23" s="103" t="s">
        <v>38</v>
      </c>
      <c r="B23" s="104"/>
      <c r="C23" s="13">
        <v>6</v>
      </c>
      <c r="D23" s="66">
        <f>C23-C22</f>
        <v>6</v>
      </c>
      <c r="E23" s="66">
        <v>8</v>
      </c>
      <c r="F23" s="20">
        <f t="shared" ref="F23:F26" si="2">H22+TIME(0,E23,0)</f>
        <v>0.34583333333333327</v>
      </c>
      <c r="G23" s="63">
        <v>1</v>
      </c>
      <c r="H23" s="3">
        <f t="shared" ref="H23:H26" si="3">IF(ISTEXT(G23),F23,F23+TIME(0,G23,0))</f>
        <v>0.34652777777777771</v>
      </c>
      <c r="I23" s="3">
        <f t="shared" ref="I23:I26" si="4">L22+TIME(0,E23,0)</f>
        <v>0.54722222222222217</v>
      </c>
      <c r="J23" s="105">
        <v>1</v>
      </c>
      <c r="K23" s="106"/>
      <c r="L23" s="21">
        <f t="shared" ref="L23:L26" si="5">IF(ISTEXT(I23),I23,I23+TIME(0,J23,0))</f>
        <v>0.54791666666666661</v>
      </c>
      <c r="M23" s="20">
        <f t="shared" si="0"/>
        <v>0.39652777777777765</v>
      </c>
      <c r="N23" s="63">
        <v>1</v>
      </c>
      <c r="O23" s="3">
        <f t="shared" ref="O23:O26" si="6">IF(ISTEXT(M23),M23,M23+TIME(0,N23,0))</f>
        <v>0.39722222222222209</v>
      </c>
      <c r="P23" s="14">
        <f t="shared" si="1"/>
        <v>0.59791666666666654</v>
      </c>
      <c r="Q23" s="59">
        <v>1</v>
      </c>
      <c r="R23" s="21">
        <f t="shared" ref="R23:R26" si="7">IF(ISTEXT(P23),P23,P23+TIME(0,N23,0))</f>
        <v>0.59861111111111098</v>
      </c>
    </row>
    <row r="24" spans="1:21" ht="20.25">
      <c r="A24" s="103" t="s">
        <v>39</v>
      </c>
      <c r="B24" s="104"/>
      <c r="C24" s="13">
        <v>13</v>
      </c>
      <c r="D24" s="66">
        <f t="shared" ref="D24:D26" si="8">C24-C23</f>
        <v>7</v>
      </c>
      <c r="E24" s="66">
        <v>9</v>
      </c>
      <c r="F24" s="20">
        <f t="shared" si="2"/>
        <v>0.35277777777777769</v>
      </c>
      <c r="G24" s="63">
        <v>1</v>
      </c>
      <c r="H24" s="3">
        <f t="shared" si="3"/>
        <v>0.35347222222222213</v>
      </c>
      <c r="I24" s="3">
        <f t="shared" si="4"/>
        <v>0.55416666666666659</v>
      </c>
      <c r="J24" s="105">
        <v>1</v>
      </c>
      <c r="K24" s="106"/>
      <c r="L24" s="21">
        <f t="shared" si="5"/>
        <v>0.55486111111111103</v>
      </c>
      <c r="M24" s="20">
        <f t="shared" si="0"/>
        <v>0.38958333333333323</v>
      </c>
      <c r="N24" s="63">
        <v>1</v>
      </c>
      <c r="O24" s="3">
        <f t="shared" si="6"/>
        <v>0.39027777777777767</v>
      </c>
      <c r="P24" s="14">
        <f t="shared" si="1"/>
        <v>0.59097222222222212</v>
      </c>
      <c r="Q24" s="59">
        <v>1</v>
      </c>
      <c r="R24" s="21">
        <f t="shared" si="7"/>
        <v>0.59166666666666656</v>
      </c>
    </row>
    <row r="25" spans="1:21" ht="20.25">
      <c r="A25" s="103" t="s">
        <v>40</v>
      </c>
      <c r="B25" s="104"/>
      <c r="C25" s="13">
        <v>17</v>
      </c>
      <c r="D25" s="66">
        <f t="shared" si="8"/>
        <v>4</v>
      </c>
      <c r="E25" s="66">
        <v>5</v>
      </c>
      <c r="F25" s="20">
        <f t="shared" si="2"/>
        <v>0.35694444444444434</v>
      </c>
      <c r="G25" s="63">
        <v>1</v>
      </c>
      <c r="H25" s="3">
        <f t="shared" si="3"/>
        <v>0.35763888888888878</v>
      </c>
      <c r="I25" s="3">
        <f t="shared" si="4"/>
        <v>0.55833333333333324</v>
      </c>
      <c r="J25" s="105">
        <v>1</v>
      </c>
      <c r="K25" s="106"/>
      <c r="L25" s="21">
        <f t="shared" si="5"/>
        <v>0.55902777777777768</v>
      </c>
      <c r="M25" s="20">
        <f t="shared" si="0"/>
        <v>0.38541666666666657</v>
      </c>
      <c r="N25" s="63">
        <v>1</v>
      </c>
      <c r="O25" s="3">
        <f t="shared" si="6"/>
        <v>0.38611111111111102</v>
      </c>
      <c r="P25" s="14">
        <f t="shared" si="1"/>
        <v>0.58680555555555547</v>
      </c>
      <c r="Q25" s="59">
        <v>1</v>
      </c>
      <c r="R25" s="21">
        <f t="shared" si="7"/>
        <v>0.58749999999999991</v>
      </c>
    </row>
    <row r="26" spans="1:21" ht="20.25">
      <c r="A26" s="103" t="s">
        <v>41</v>
      </c>
      <c r="B26" s="104"/>
      <c r="C26" s="13">
        <v>22</v>
      </c>
      <c r="D26" s="66">
        <f t="shared" si="8"/>
        <v>5</v>
      </c>
      <c r="E26" s="66">
        <v>6</v>
      </c>
      <c r="F26" s="20">
        <f t="shared" si="2"/>
        <v>0.36180555555555544</v>
      </c>
      <c r="G26" s="63">
        <v>1</v>
      </c>
      <c r="H26" s="3">
        <f t="shared" si="3"/>
        <v>0.36249999999999988</v>
      </c>
      <c r="I26" s="3">
        <f t="shared" si="4"/>
        <v>0.56319444444444433</v>
      </c>
      <c r="J26" s="105">
        <v>1</v>
      </c>
      <c r="K26" s="106"/>
      <c r="L26" s="21">
        <f t="shared" si="5"/>
        <v>0.56388888888888877</v>
      </c>
      <c r="M26" s="20">
        <f>O27+(TIME(0,E27,0))</f>
        <v>0.38055555555555548</v>
      </c>
      <c r="N26" s="63">
        <v>1</v>
      </c>
      <c r="O26" s="3">
        <f t="shared" si="6"/>
        <v>0.38124999999999992</v>
      </c>
      <c r="P26" s="14">
        <f>R27+(TIME(0,E27,0))</f>
        <v>0.58194444444444438</v>
      </c>
      <c r="Q26" s="59">
        <v>1</v>
      </c>
      <c r="R26" s="21">
        <f t="shared" si="7"/>
        <v>0.58263888888888882</v>
      </c>
      <c r="U26" s="29"/>
    </row>
    <row r="27" spans="1:21" ht="18.75" customHeight="1" thickBot="1">
      <c r="A27" s="123" t="s">
        <v>42</v>
      </c>
      <c r="B27" s="124"/>
      <c r="C27" s="33">
        <v>25</v>
      </c>
      <c r="D27" s="66">
        <v>3</v>
      </c>
      <c r="E27" s="66">
        <v>9</v>
      </c>
      <c r="F27" s="22">
        <f>H26+TIME(0,E27,0)</f>
        <v>0.36874999999999986</v>
      </c>
      <c r="G27" s="23"/>
      <c r="H27" s="24"/>
      <c r="I27" s="24">
        <f>L26+TIME(0,E27,0)</f>
        <v>0.57013888888888875</v>
      </c>
      <c r="J27" s="127"/>
      <c r="K27" s="128"/>
      <c r="L27" s="50"/>
      <c r="M27" s="22"/>
      <c r="N27" s="23"/>
      <c r="O27" s="31">
        <v>0.3743055555555555</v>
      </c>
      <c r="P27" s="25"/>
      <c r="Q27" s="60"/>
      <c r="R27" s="30">
        <v>0.5756944444444444</v>
      </c>
      <c r="T27" s="29"/>
    </row>
    <row r="28" spans="1:21" s="1" customFormat="1" ht="18.75" customHeight="1">
      <c r="E28" s="39">
        <f>SUM(E22:E27)</f>
        <v>37</v>
      </c>
      <c r="F28" s="45" t="s">
        <v>26</v>
      </c>
      <c r="G28" s="46"/>
      <c r="H28" s="47">
        <f>F27-H22</f>
        <v>2.8472222222222121E-2</v>
      </c>
      <c r="I28" s="41"/>
      <c r="J28" s="42"/>
      <c r="K28" s="42"/>
      <c r="L28" s="48">
        <f>I27-L22</f>
        <v>2.8472222222222121E-2</v>
      </c>
      <c r="M28" s="43"/>
      <c r="N28" s="42"/>
      <c r="O28" s="48">
        <f>M22-O27</f>
        <v>2.8472222222222121E-2</v>
      </c>
      <c r="P28" s="42"/>
      <c r="Q28" s="42"/>
      <c r="R28" s="48">
        <f>P22-R27</f>
        <v>2.8472222222222121E-2</v>
      </c>
    </row>
    <row r="29" spans="1:21" s="1" customFormat="1" ht="18.75" customHeight="1">
      <c r="E29" s="57"/>
      <c r="F29" s="46"/>
      <c r="G29" s="46"/>
      <c r="H29" s="53"/>
      <c r="I29" s="41"/>
      <c r="J29" s="42"/>
      <c r="K29" s="42"/>
      <c r="L29" s="44"/>
      <c r="M29" s="43"/>
      <c r="N29" s="42"/>
      <c r="O29" s="44"/>
      <c r="P29" s="42"/>
      <c r="Q29" s="42"/>
      <c r="R29" s="44"/>
    </row>
    <row r="30" spans="1:21" ht="10.5" customHeight="1">
      <c r="M30" s="32"/>
      <c r="N30" s="7"/>
      <c r="O30" s="7"/>
      <c r="P30" s="8"/>
    </row>
    <row r="31" spans="1:21" ht="20.25">
      <c r="C31" s="2" t="s">
        <v>16</v>
      </c>
      <c r="D31" s="2"/>
      <c r="E31" s="2"/>
      <c r="F31" s="2"/>
      <c r="G31" s="36"/>
      <c r="H31" s="36"/>
      <c r="I31" s="36"/>
      <c r="J31" s="37"/>
      <c r="K31" s="37"/>
      <c r="L31" s="37"/>
      <c r="O31" s="38" t="s">
        <v>17</v>
      </c>
      <c r="P31" s="38"/>
      <c r="R31" s="29"/>
    </row>
    <row r="32" spans="1:21" ht="18.75">
      <c r="F32" s="12"/>
      <c r="G32" s="12"/>
      <c r="H32" s="12"/>
      <c r="I32" s="12"/>
      <c r="J32" s="7"/>
      <c r="K32" s="7"/>
      <c r="L32" s="8"/>
    </row>
    <row r="33" spans="6:17" ht="45" customHeight="1"/>
    <row r="34" spans="6:17" ht="18.75">
      <c r="F34" s="5"/>
      <c r="G34" s="6"/>
      <c r="H34" s="6"/>
      <c r="I34" s="6"/>
      <c r="J34" s="6"/>
      <c r="K34" s="6"/>
      <c r="L34" s="6"/>
      <c r="Q34" s="29"/>
    </row>
    <row r="35" spans="6:17" ht="17.25" customHeight="1">
      <c r="I35" s="10"/>
    </row>
    <row r="36" spans="6:17" ht="21">
      <c r="G36" s="126"/>
      <c r="H36" s="126"/>
    </row>
  </sheetData>
  <mergeCells count="48">
    <mergeCell ref="J23:K23"/>
    <mergeCell ref="G36:H36"/>
    <mergeCell ref="A25:B25"/>
    <mergeCell ref="J25:K25"/>
    <mergeCell ref="A26:B26"/>
    <mergeCell ref="J26:K26"/>
    <mergeCell ref="A27:B27"/>
    <mergeCell ref="J27:K27"/>
    <mergeCell ref="A24:B24"/>
    <mergeCell ref="J24:K24"/>
    <mergeCell ref="F18:L18"/>
    <mergeCell ref="M18:R18"/>
    <mergeCell ref="A19:B21"/>
    <mergeCell ref="C19:D20"/>
    <mergeCell ref="E19:E20"/>
    <mergeCell ref="F19:H19"/>
    <mergeCell ref="I19:L19"/>
    <mergeCell ref="M19:O19"/>
    <mergeCell ref="P19:R19"/>
    <mergeCell ref="J20:K20"/>
    <mergeCell ref="J21:K21"/>
    <mergeCell ref="A22:B22"/>
    <mergeCell ref="J22:K22"/>
    <mergeCell ref="A23:B23"/>
    <mergeCell ref="C14:F14"/>
    <mergeCell ref="G14:I14"/>
    <mergeCell ref="J14:L14"/>
    <mergeCell ref="M14:Q14"/>
    <mergeCell ref="C15:F16"/>
    <mergeCell ref="G15:I15"/>
    <mergeCell ref="J15:L15"/>
    <mergeCell ref="M15:Q16"/>
    <mergeCell ref="G16:I16"/>
    <mergeCell ref="J16:L16"/>
    <mergeCell ref="O1:S1"/>
    <mergeCell ref="C7:Q7"/>
    <mergeCell ref="C8:Q8"/>
    <mergeCell ref="C9:Q9"/>
    <mergeCell ref="C12:G13"/>
    <mergeCell ref="H12:K13"/>
    <mergeCell ref="L12:N13"/>
    <mergeCell ref="O12:Q13"/>
    <mergeCell ref="C11:G11"/>
    <mergeCell ref="H11:K11"/>
    <mergeCell ref="L11:N11"/>
    <mergeCell ref="O11:Q11"/>
    <mergeCell ref="O2:T2"/>
    <mergeCell ref="O3:T3"/>
  </mergeCells>
  <pageMargins left="0.45" right="0.24" top="1" bottom="0.55000000000000004" header="0.5" footer="0.5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Потеряевка  с 10.04.24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NOtoka</dc:creator>
  <cp:lastModifiedBy>User</cp:lastModifiedBy>
  <cp:revision/>
  <cp:lastPrinted>2024-03-28T05:21:06Z</cp:lastPrinted>
  <dcterms:created xsi:type="dcterms:W3CDTF">2012-11-30T09:40:03Z</dcterms:created>
  <dcterms:modified xsi:type="dcterms:W3CDTF">2025-07-17T05:22:58Z</dcterms:modified>
</cp:coreProperties>
</file>