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60" yWindow="120" windowWidth="15480" windowHeight="10545" tabRatio="539"/>
  </bookViews>
  <sheets>
    <sheet name="любаны вторник" sheetId="25" r:id="rId1"/>
    <sheet name="любаны среда" sheetId="28" r:id="rId2"/>
  </sheets>
  <calcPr calcId="124519"/>
</workbook>
</file>

<file path=xl/calcChain.xml><?xml version="1.0" encoding="utf-8"?>
<calcChain xmlns="http://schemas.openxmlformats.org/spreadsheetml/2006/main">
  <c r="F26" i="28"/>
  <c r="P28"/>
  <c r="R28" s="1"/>
  <c r="M28"/>
  <c r="O28" s="1"/>
  <c r="D24"/>
  <c r="D25"/>
  <c r="D26"/>
  <c r="D27"/>
  <c r="D28"/>
  <c r="D29"/>
  <c r="E30"/>
  <c r="I23"/>
  <c r="L23" s="1"/>
  <c r="F23"/>
  <c r="H23" s="1"/>
  <c r="F25" s="1"/>
  <c r="D23"/>
  <c r="L12"/>
  <c r="P27" i="25"/>
  <c r="R27" s="1"/>
  <c r="P26" s="1"/>
  <c r="R26" s="1"/>
  <c r="P25" s="1"/>
  <c r="R25" s="1"/>
  <c r="P24" s="1"/>
  <c r="R24" s="1"/>
  <c r="P23" s="1"/>
  <c r="R23" s="1"/>
  <c r="P22" s="1"/>
  <c r="R29" s="1"/>
  <c r="M27"/>
  <c r="O27" s="1"/>
  <c r="M26" s="1"/>
  <c r="O26" s="1"/>
  <c r="M25" s="1"/>
  <c r="O25" s="1"/>
  <c r="M24" s="1"/>
  <c r="O24" s="1"/>
  <c r="M23" s="1"/>
  <c r="O23" s="1"/>
  <c r="M22" s="1"/>
  <c r="O29" s="1"/>
  <c r="E29"/>
  <c r="D28"/>
  <c r="D27"/>
  <c r="D26"/>
  <c r="D25"/>
  <c r="D24"/>
  <c r="I23"/>
  <c r="L23" s="1"/>
  <c r="I24" s="1"/>
  <c r="L24" s="1"/>
  <c r="I25" s="1"/>
  <c r="L25" s="1"/>
  <c r="I26" s="1"/>
  <c r="L26" s="1"/>
  <c r="I27" s="1"/>
  <c r="L27" s="1"/>
  <c r="I28" s="1"/>
  <c r="F23"/>
  <c r="H23" s="1"/>
  <c r="F24" s="1"/>
  <c r="H24" s="1"/>
  <c r="F25" s="1"/>
  <c r="H25" s="1"/>
  <c r="F26" s="1"/>
  <c r="H26" s="1"/>
  <c r="F27" s="1"/>
  <c r="H27" s="1"/>
  <c r="F28" s="1"/>
  <c r="D23"/>
  <c r="L12"/>
  <c r="I24" i="28" l="1"/>
  <c r="L24" s="1"/>
  <c r="I25" s="1"/>
  <c r="L25" s="1"/>
  <c r="I26" s="1"/>
  <c r="L26" s="1"/>
  <c r="P27"/>
  <c r="R27" s="1"/>
  <c r="M27"/>
  <c r="O27" s="1"/>
  <c r="H25"/>
  <c r="L29" i="25"/>
  <c r="H29"/>
  <c r="P26" i="28" l="1"/>
  <c r="R26" s="1"/>
  <c r="M26"/>
  <c r="O26" s="1"/>
  <c r="I27"/>
  <c r="L27" s="1"/>
  <c r="H26"/>
  <c r="F27" s="1"/>
  <c r="P25" l="1"/>
  <c r="R25" s="1"/>
  <c r="P23" s="1"/>
  <c r="M25"/>
  <c r="O25" s="1"/>
  <c r="I28"/>
  <c r="L28" s="1"/>
  <c r="H27"/>
  <c r="F28" s="1"/>
  <c r="H28" s="1"/>
  <c r="F29" s="1"/>
  <c r="H30" s="1"/>
  <c r="R23" l="1"/>
  <c r="P22" s="1"/>
  <c r="R30" s="1"/>
  <c r="M24"/>
  <c r="O24" s="1"/>
  <c r="M23" s="1"/>
  <c r="O23" s="1"/>
  <c r="M22" s="1"/>
  <c r="O30" s="1"/>
  <c r="I29"/>
  <c r="L30" s="1"/>
</calcChain>
</file>

<file path=xl/sharedStrings.xml><?xml version="1.0" encoding="utf-8"?>
<sst xmlns="http://schemas.openxmlformats.org/spreadsheetml/2006/main" count="151" uniqueCount="55">
  <si>
    <t>1. Наименование маршрута</t>
  </si>
  <si>
    <t>2. Перевозчик</t>
  </si>
  <si>
    <t>5. Вид сообщения</t>
  </si>
  <si>
    <t>7. Вместимость</t>
  </si>
  <si>
    <t>8. В действии</t>
  </si>
  <si>
    <t>Время на движение</t>
  </si>
  <si>
    <t>Наименование остановочных  (тарифных пунктов)</t>
  </si>
  <si>
    <t>прибытие</t>
  </si>
  <si>
    <t>стоянка</t>
  </si>
  <si>
    <t>отправление</t>
  </si>
  <si>
    <t>ч.-м.</t>
  </si>
  <si>
    <t>м.</t>
  </si>
  <si>
    <t xml:space="preserve">РАСПИСАНИЕ </t>
  </si>
  <si>
    <t>4.Периодичность обслуживания</t>
  </si>
  <si>
    <t>3.Протяженность          маршрута, км</t>
  </si>
  <si>
    <t>И.В. Можаровский</t>
  </si>
  <si>
    <t>обычный</t>
  </si>
  <si>
    <t>Директор Славгородского филиала Автопарк № 21</t>
  </si>
  <si>
    <t>В.Л. Сафонов</t>
  </si>
  <si>
    <t>Славгородский филиал              Автопарк №21</t>
  </si>
  <si>
    <t>СОГЛАСОВАНО:</t>
  </si>
  <si>
    <t>УТВЕРЖДАЮ:</t>
  </si>
  <si>
    <t>Заместитель председателя</t>
  </si>
  <si>
    <t>Славгородского РИК</t>
  </si>
  <si>
    <t>"___" _____________ 2022 г.</t>
  </si>
  <si>
    <t>_________ Р.М. Илларионов</t>
  </si>
  <si>
    <t>в прямом направлении</t>
  </si>
  <si>
    <t>в обратном направлении</t>
  </si>
  <si>
    <t>Директор ОАО "АТЭК-Могилев"</t>
  </si>
  <si>
    <t>движения автобусов  по пригородному маршруту</t>
  </si>
  <si>
    <t>27, (31) п/м</t>
  </si>
  <si>
    <t>Время в пути, ч-мин</t>
  </si>
  <si>
    <t>"____" ________________ 2022г.</t>
  </si>
  <si>
    <t>Рейс 1</t>
  </si>
  <si>
    <t>Рейс 2</t>
  </si>
  <si>
    <t>22, (51) п/м</t>
  </si>
  <si>
    <t>6. Марка</t>
  </si>
  <si>
    <t>_____________</t>
  </si>
  <si>
    <t>АС СЛАВГОРОД</t>
  </si>
  <si>
    <t>от нач.пункта</t>
  </si>
  <si>
    <t>между пункт.</t>
  </si>
  <si>
    <t>Расстояние, (км)</t>
  </si>
  <si>
    <t>Силино поле</t>
  </si>
  <si>
    <t>Ходорово</t>
  </si>
  <si>
    <t>Усохи</t>
  </si>
  <si>
    <t>Гиженка</t>
  </si>
  <si>
    <t>Теляши</t>
  </si>
  <si>
    <t xml:space="preserve">№ 204 "СЛАВГОРОД - ЛЮБАНЫ" </t>
  </si>
  <si>
    <t>ВТОРНИК  ч/з неделю</t>
  </si>
  <si>
    <t>Славгород - Любаны</t>
  </si>
  <si>
    <t>ЛЮБАНЫ</t>
  </si>
  <si>
    <t>СРЕДА ч/з Александровку              ч/з неделю</t>
  </si>
  <si>
    <t>Александровка</t>
  </si>
  <si>
    <t>МАЗ 206, (257)</t>
  </si>
  <si>
    <t>МАЗ 241, (231)</t>
  </si>
</sst>
</file>

<file path=xl/styles.xml><?xml version="1.0" encoding="utf-8"?>
<styleSheet xmlns="http://schemas.openxmlformats.org/spreadsheetml/2006/main">
  <numFmts count="1">
    <numFmt numFmtId="164" formatCode="h:mm;@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Book Antiqua"/>
      <family val="1"/>
      <charset val="204"/>
    </font>
    <font>
      <sz val="16"/>
      <name val="Book Antiqua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0" fillId="0" borderId="0" xfId="0" applyBorder="1"/>
    <xf numFmtId="0" fontId="5" fillId="0" borderId="0" xfId="0" applyFont="1" applyAlignment="1"/>
    <xf numFmtId="0" fontId="5" fillId="0" borderId="0" xfId="0" applyFont="1"/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0" xfId="0" applyNumberFormat="1" applyFont="1" applyBorder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164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/>
    <xf numFmtId="164" fontId="5" fillId="0" borderId="15" xfId="0" applyNumberFormat="1" applyFont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164" fontId="5" fillId="0" borderId="19" xfId="0" applyNumberFormat="1" applyFont="1" applyFill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/>
    <xf numFmtId="164" fontId="0" fillId="0" borderId="0" xfId="0" applyNumberFormat="1"/>
    <xf numFmtId="164" fontId="4" fillId="0" borderId="22" xfId="0" applyNumberFormat="1" applyFont="1" applyFill="1" applyBorder="1" applyAlignment="1">
      <alignment horizontal="center"/>
    </xf>
    <xf numFmtId="164" fontId="4" fillId="0" borderId="19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164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12" fillId="0" borderId="0" xfId="0" applyNumberFormat="1" applyFont="1" applyBorder="1" applyAlignment="1">
      <alignment horizontal="left"/>
    </xf>
    <xf numFmtId="0" fontId="11" fillId="0" borderId="0" xfId="0" applyFont="1"/>
    <xf numFmtId="0" fontId="12" fillId="0" borderId="0" xfId="0" applyFont="1" applyBorder="1" applyAlignment="1"/>
    <xf numFmtId="164" fontId="12" fillId="0" borderId="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164" fontId="12" fillId="0" borderId="13" xfId="0" applyNumberFormat="1" applyFont="1" applyBorder="1" applyAlignment="1">
      <alignment horizontal="center" vertical="top"/>
    </xf>
    <xf numFmtId="164" fontId="12" fillId="0" borderId="13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/>
    </xf>
    <xf numFmtId="164" fontId="5" fillId="0" borderId="22" xfId="0" applyNumberFormat="1" applyFont="1" applyFill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justify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0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7"/>
  <sheetViews>
    <sheetView tabSelected="1" topLeftCell="A4" zoomScale="70" zoomScaleNormal="70" zoomScaleSheetLayoutView="90" workbookViewId="0">
      <selection activeCell="P24" sqref="P24"/>
    </sheetView>
  </sheetViews>
  <sheetFormatPr defaultRowHeight="12.75"/>
  <cols>
    <col min="2" max="2" width="18.7109375" customWidth="1"/>
    <col min="3" max="4" width="10.85546875" customWidth="1"/>
    <col min="5" max="5" width="9.42578125" customWidth="1"/>
    <col min="6" max="6" width="11.140625" customWidth="1"/>
    <col min="7" max="7" width="7.28515625" customWidth="1"/>
    <col min="8" max="8" width="12.7109375" customWidth="1"/>
    <col min="9" max="9" width="9.28515625" customWidth="1"/>
    <col min="10" max="11" width="4.140625" customWidth="1"/>
    <col min="12" max="12" width="11.85546875" customWidth="1"/>
    <col min="13" max="13" width="9.5703125" customWidth="1"/>
    <col min="14" max="14" width="7.42578125" customWidth="1"/>
    <col min="15" max="15" width="11.7109375" customWidth="1"/>
    <col min="17" max="17" width="7.5703125" customWidth="1"/>
    <col min="18" max="18" width="11.140625" customWidth="1"/>
    <col min="19" max="19" width="10.28515625" customWidth="1"/>
  </cols>
  <sheetData>
    <row r="1" spans="1:21" s="16" customFormat="1" ht="21" customHeight="1">
      <c r="B1" s="43" t="s">
        <v>20</v>
      </c>
      <c r="C1" s="43"/>
      <c r="D1" s="43"/>
      <c r="E1" s="43"/>
      <c r="F1" s="4"/>
      <c r="G1" s="4"/>
      <c r="H1" s="70"/>
      <c r="I1" s="44"/>
      <c r="J1" s="44"/>
      <c r="K1" s="44"/>
      <c r="L1" s="44"/>
      <c r="M1" s="44"/>
      <c r="N1" s="44"/>
      <c r="O1" s="97" t="s">
        <v>21</v>
      </c>
      <c r="P1" s="97"/>
      <c r="Q1" s="97"/>
      <c r="R1" s="97"/>
      <c r="S1" s="97"/>
      <c r="T1" s="44"/>
      <c r="U1" s="44"/>
    </row>
    <row r="2" spans="1:21" s="16" customFormat="1" ht="23.25" customHeight="1">
      <c r="B2" s="18" t="s">
        <v>22</v>
      </c>
      <c r="C2" s="18"/>
      <c r="D2" s="18"/>
      <c r="E2" s="18"/>
      <c r="F2" s="18"/>
      <c r="G2" s="18"/>
      <c r="H2" s="44"/>
      <c r="I2" s="44"/>
      <c r="J2" s="44"/>
      <c r="K2" s="44"/>
      <c r="L2" s="44"/>
      <c r="M2" s="44"/>
      <c r="N2" s="44"/>
      <c r="O2" s="98" t="s">
        <v>28</v>
      </c>
      <c r="P2" s="98"/>
      <c r="Q2" s="98"/>
      <c r="R2" s="98"/>
      <c r="S2" s="98"/>
      <c r="T2" s="98"/>
      <c r="U2" s="98"/>
    </row>
    <row r="3" spans="1:21" ht="20.25">
      <c r="B3" s="18" t="s">
        <v>23</v>
      </c>
      <c r="C3" s="18"/>
      <c r="D3" s="18"/>
      <c r="E3" s="18"/>
      <c r="F3" s="18"/>
      <c r="G3" s="44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71"/>
    </row>
    <row r="4" spans="1:21" ht="20.25">
      <c r="B4" s="4" t="s">
        <v>25</v>
      </c>
      <c r="C4" s="4"/>
      <c r="D4" s="4"/>
      <c r="E4" s="4"/>
      <c r="F4" s="4"/>
      <c r="G4" s="4"/>
      <c r="H4" s="45"/>
      <c r="I4" s="45"/>
      <c r="J4" s="45"/>
      <c r="K4" s="45"/>
      <c r="L4" s="45"/>
      <c r="M4" s="45"/>
      <c r="N4" s="45"/>
      <c r="O4" s="44" t="s">
        <v>37</v>
      </c>
      <c r="P4" s="44"/>
      <c r="Q4" s="44"/>
      <c r="R4" s="71" t="s">
        <v>15</v>
      </c>
      <c r="S4" s="71"/>
      <c r="T4" s="71"/>
      <c r="U4" s="45"/>
    </row>
    <row r="5" spans="1:21" ht="24.75" customHeight="1">
      <c r="B5" s="4" t="s">
        <v>24</v>
      </c>
      <c r="C5" s="4"/>
      <c r="D5" s="4"/>
      <c r="E5" s="4"/>
      <c r="F5" s="4"/>
      <c r="G5" s="4"/>
      <c r="H5" s="45"/>
      <c r="I5" s="45"/>
      <c r="J5" s="45"/>
      <c r="K5" s="45"/>
      <c r="L5" s="45"/>
      <c r="M5" s="45"/>
      <c r="N5" s="45"/>
      <c r="O5" s="71" t="s">
        <v>32</v>
      </c>
      <c r="P5" s="71"/>
      <c r="Q5" s="71"/>
      <c r="R5" s="71"/>
      <c r="S5" s="71"/>
      <c r="T5" s="3"/>
      <c r="U5" s="3"/>
    </row>
    <row r="6" spans="1:21" ht="20.2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7"/>
      <c r="M6" s="67"/>
      <c r="N6" s="67"/>
      <c r="O6" s="67"/>
      <c r="P6" s="67"/>
      <c r="Q6" s="67"/>
      <c r="R6" s="67"/>
    </row>
    <row r="7" spans="1:21" ht="23.25" customHeight="1">
      <c r="C7" s="99" t="s">
        <v>12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</row>
    <row r="8" spans="1:21" ht="24.75" customHeight="1">
      <c r="C8" s="100" t="s">
        <v>29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21" ht="19.5" customHeight="1">
      <c r="C9" s="101" t="s">
        <v>47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21" ht="6.75" customHeight="1">
      <c r="C10" s="1"/>
      <c r="D10" s="1"/>
      <c r="E10" s="1"/>
      <c r="F10" s="72"/>
      <c r="G10" s="72"/>
      <c r="H10" s="72"/>
      <c r="I10" s="72"/>
      <c r="J10" s="72"/>
      <c r="K10" s="72"/>
      <c r="L10" s="72"/>
      <c r="M10" s="72"/>
    </row>
    <row r="11" spans="1:21" ht="45.75" customHeight="1">
      <c r="C11" s="93" t="s">
        <v>0</v>
      </c>
      <c r="D11" s="93"/>
      <c r="E11" s="93"/>
      <c r="F11" s="93"/>
      <c r="G11" s="93"/>
      <c r="H11" s="93" t="s">
        <v>1</v>
      </c>
      <c r="I11" s="93"/>
      <c r="J11" s="93"/>
      <c r="K11" s="93"/>
      <c r="L11" s="93" t="s">
        <v>14</v>
      </c>
      <c r="M11" s="93"/>
      <c r="N11" s="93"/>
      <c r="O11" s="94" t="s">
        <v>13</v>
      </c>
      <c r="P11" s="95"/>
      <c r="Q11" s="96"/>
    </row>
    <row r="12" spans="1:21" ht="37.5" customHeight="1">
      <c r="C12" s="111" t="s">
        <v>49</v>
      </c>
      <c r="D12" s="112"/>
      <c r="E12" s="112"/>
      <c r="F12" s="112"/>
      <c r="G12" s="113"/>
      <c r="H12" s="111" t="s">
        <v>19</v>
      </c>
      <c r="I12" s="112"/>
      <c r="J12" s="112"/>
      <c r="K12" s="113"/>
      <c r="L12" s="117">
        <f>C28</f>
        <v>31.5</v>
      </c>
      <c r="M12" s="118"/>
      <c r="N12" s="119"/>
      <c r="O12" s="111" t="s">
        <v>48</v>
      </c>
      <c r="P12" s="112"/>
      <c r="Q12" s="113"/>
      <c r="R12" s="68"/>
    </row>
    <row r="13" spans="1:21" ht="21.75" customHeight="1">
      <c r="C13" s="114"/>
      <c r="D13" s="115"/>
      <c r="E13" s="115"/>
      <c r="F13" s="115"/>
      <c r="G13" s="116"/>
      <c r="H13" s="114"/>
      <c r="I13" s="115"/>
      <c r="J13" s="115"/>
      <c r="K13" s="116"/>
      <c r="L13" s="105"/>
      <c r="M13" s="106"/>
      <c r="N13" s="107"/>
      <c r="O13" s="114"/>
      <c r="P13" s="115"/>
      <c r="Q13" s="116"/>
      <c r="R13" s="49"/>
    </row>
    <row r="14" spans="1:21" ht="19.5" customHeight="1">
      <c r="C14" s="120" t="s">
        <v>2</v>
      </c>
      <c r="D14" s="121"/>
      <c r="E14" s="121"/>
      <c r="F14" s="122"/>
      <c r="G14" s="120" t="s">
        <v>36</v>
      </c>
      <c r="H14" s="121"/>
      <c r="I14" s="122"/>
      <c r="J14" s="120" t="s">
        <v>3</v>
      </c>
      <c r="K14" s="121"/>
      <c r="L14" s="122"/>
      <c r="M14" s="120" t="s">
        <v>4</v>
      </c>
      <c r="N14" s="121"/>
      <c r="O14" s="121"/>
      <c r="P14" s="121"/>
      <c r="Q14" s="122"/>
      <c r="R14" s="2"/>
    </row>
    <row r="15" spans="1:21" ht="18.75" customHeight="1">
      <c r="C15" s="111" t="s">
        <v>16</v>
      </c>
      <c r="D15" s="112"/>
      <c r="E15" s="112"/>
      <c r="F15" s="113"/>
      <c r="G15" s="128" t="s">
        <v>54</v>
      </c>
      <c r="H15" s="129"/>
      <c r="I15" s="130"/>
      <c r="J15" s="108" t="s">
        <v>35</v>
      </c>
      <c r="K15" s="109"/>
      <c r="L15" s="110"/>
      <c r="M15" s="102"/>
      <c r="N15" s="103"/>
      <c r="O15" s="103"/>
      <c r="P15" s="103"/>
      <c r="Q15" s="104"/>
    </row>
    <row r="16" spans="1:21" ht="18.75" customHeight="1">
      <c r="C16" s="114"/>
      <c r="D16" s="115"/>
      <c r="E16" s="115"/>
      <c r="F16" s="116"/>
      <c r="G16" s="108" t="s">
        <v>53</v>
      </c>
      <c r="H16" s="109"/>
      <c r="I16" s="110"/>
      <c r="J16" s="108" t="s">
        <v>30</v>
      </c>
      <c r="K16" s="109"/>
      <c r="L16" s="110"/>
      <c r="M16" s="105"/>
      <c r="N16" s="106"/>
      <c r="O16" s="106"/>
      <c r="P16" s="106"/>
      <c r="Q16" s="107"/>
      <c r="R16" s="2"/>
    </row>
    <row r="17" spans="1:20" ht="9.75" customHeight="1" thickBot="1">
      <c r="C17" s="75"/>
      <c r="D17" s="75"/>
      <c r="E17" s="75"/>
      <c r="F17" s="73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2"/>
    </row>
    <row r="18" spans="1:20" ht="18" customHeight="1">
      <c r="F18" s="131" t="s">
        <v>26</v>
      </c>
      <c r="G18" s="132"/>
      <c r="H18" s="132"/>
      <c r="I18" s="132"/>
      <c r="J18" s="132"/>
      <c r="K18" s="132"/>
      <c r="L18" s="133"/>
      <c r="M18" s="134" t="s">
        <v>27</v>
      </c>
      <c r="N18" s="135"/>
      <c r="O18" s="135"/>
      <c r="P18" s="135"/>
      <c r="Q18" s="135"/>
      <c r="R18" s="136"/>
    </row>
    <row r="19" spans="1:20" ht="17.25" customHeight="1">
      <c r="A19" s="94" t="s">
        <v>6</v>
      </c>
      <c r="B19" s="96"/>
      <c r="C19" s="139" t="s">
        <v>41</v>
      </c>
      <c r="D19" s="140"/>
      <c r="E19" s="143" t="s">
        <v>5</v>
      </c>
      <c r="F19" s="144" t="s">
        <v>33</v>
      </c>
      <c r="G19" s="145"/>
      <c r="H19" s="146"/>
      <c r="I19" s="147" t="s">
        <v>34</v>
      </c>
      <c r="J19" s="145"/>
      <c r="K19" s="145"/>
      <c r="L19" s="148"/>
      <c r="M19" s="144" t="s">
        <v>33</v>
      </c>
      <c r="N19" s="145"/>
      <c r="O19" s="145"/>
      <c r="P19" s="147" t="s">
        <v>34</v>
      </c>
      <c r="Q19" s="145"/>
      <c r="R19" s="148"/>
    </row>
    <row r="20" spans="1:20" ht="18.75" customHeight="1" thickBot="1">
      <c r="A20" s="137"/>
      <c r="B20" s="138"/>
      <c r="C20" s="141"/>
      <c r="D20" s="142"/>
      <c r="E20" s="143"/>
      <c r="F20" s="23" t="s">
        <v>7</v>
      </c>
      <c r="G20" s="90" t="s">
        <v>8</v>
      </c>
      <c r="H20" s="90" t="s">
        <v>9</v>
      </c>
      <c r="I20" s="90" t="s">
        <v>7</v>
      </c>
      <c r="J20" s="149" t="s">
        <v>8</v>
      </c>
      <c r="K20" s="149"/>
      <c r="L20" s="24" t="s">
        <v>9</v>
      </c>
      <c r="M20" s="23" t="s">
        <v>7</v>
      </c>
      <c r="N20" s="53" t="s">
        <v>8</v>
      </c>
      <c r="O20" s="53" t="s">
        <v>9</v>
      </c>
      <c r="P20" s="53" t="s">
        <v>7</v>
      </c>
      <c r="Q20" s="53" t="s">
        <v>8</v>
      </c>
      <c r="R20" s="24" t="s">
        <v>9</v>
      </c>
    </row>
    <row r="21" spans="1:20" ht="27.75" customHeight="1">
      <c r="A21" s="137"/>
      <c r="B21" s="138"/>
      <c r="C21" s="78" t="s">
        <v>39</v>
      </c>
      <c r="D21" s="78" t="s">
        <v>40</v>
      </c>
      <c r="E21" s="50" t="s">
        <v>11</v>
      </c>
      <c r="F21" s="25" t="s">
        <v>10</v>
      </c>
      <c r="G21" s="89" t="s">
        <v>11</v>
      </c>
      <c r="H21" s="89" t="s">
        <v>10</v>
      </c>
      <c r="I21" s="89" t="s">
        <v>10</v>
      </c>
      <c r="J21" s="93" t="s">
        <v>11</v>
      </c>
      <c r="K21" s="93"/>
      <c r="L21" s="26" t="s">
        <v>10</v>
      </c>
      <c r="M21" s="35" t="s">
        <v>10</v>
      </c>
      <c r="N21" s="36" t="s">
        <v>11</v>
      </c>
      <c r="O21" s="36" t="s">
        <v>10</v>
      </c>
      <c r="P21" s="54" t="s">
        <v>10</v>
      </c>
      <c r="Q21" s="54" t="s">
        <v>11</v>
      </c>
      <c r="R21" s="26" t="s">
        <v>10</v>
      </c>
    </row>
    <row r="22" spans="1:20" ht="20.25">
      <c r="A22" s="123" t="s">
        <v>38</v>
      </c>
      <c r="B22" s="124"/>
      <c r="C22" s="20">
        <v>0</v>
      </c>
      <c r="D22" s="76">
        <v>0</v>
      </c>
      <c r="E22" s="50">
        <v>0</v>
      </c>
      <c r="F22" s="27"/>
      <c r="G22" s="37"/>
      <c r="H22" s="6">
        <v>0.24305555555555555</v>
      </c>
      <c r="I22" s="8"/>
      <c r="J22" s="125"/>
      <c r="K22" s="125"/>
      <c r="L22" s="64">
        <v>0.625</v>
      </c>
      <c r="M22" s="28">
        <f t="shared" ref="M22:M26" si="0">O23+(TIME(0,E23,0))</f>
        <v>0.33402777777777765</v>
      </c>
      <c r="N22" s="37"/>
      <c r="O22" s="7"/>
      <c r="P22" s="22">
        <f t="shared" ref="P22:P26" si="1">R23+(TIME(0,E23,0))</f>
        <v>0.69861111111111096</v>
      </c>
      <c r="Q22" s="55"/>
      <c r="R22" s="33"/>
    </row>
    <row r="23" spans="1:20" ht="20.25">
      <c r="A23" s="126" t="s">
        <v>42</v>
      </c>
      <c r="B23" s="127"/>
      <c r="C23" s="21">
        <v>7</v>
      </c>
      <c r="D23" s="77">
        <f>C23-C22</f>
        <v>7</v>
      </c>
      <c r="E23" s="50">
        <v>6</v>
      </c>
      <c r="F23" s="28">
        <f t="shared" ref="F23:F28" si="2">H22+TIME(0,E23,0)</f>
        <v>0.24722222222222223</v>
      </c>
      <c r="G23" s="12">
        <v>1</v>
      </c>
      <c r="H23" s="7">
        <f t="shared" ref="H23:H27" si="3">IF(ISTEXT(G23),F23,F23+TIME(0,G23,0))</f>
        <v>0.24791666666666667</v>
      </c>
      <c r="I23" s="5">
        <f t="shared" ref="I23:I28" si="4">L22+TIME(0,E23,0)</f>
        <v>0.62916666666666665</v>
      </c>
      <c r="J23" s="150">
        <v>1</v>
      </c>
      <c r="K23" s="151"/>
      <c r="L23" s="29">
        <f t="shared" ref="L23:L27" si="5">IF(ISTEXT(I23),I23,I23+TIME(0,J23,0))</f>
        <v>0.62986111111111109</v>
      </c>
      <c r="M23" s="28">
        <f t="shared" si="0"/>
        <v>0.32916666666666655</v>
      </c>
      <c r="N23" s="12">
        <v>1</v>
      </c>
      <c r="O23" s="7">
        <f t="shared" ref="O23:O27" si="6">IF(ISTEXT(M23),M23,M23+TIME(0,N23,0))</f>
        <v>0.32986111111111099</v>
      </c>
      <c r="P23" s="22">
        <f t="shared" si="1"/>
        <v>0.69374999999999987</v>
      </c>
      <c r="Q23" s="51">
        <v>1</v>
      </c>
      <c r="R23" s="29">
        <f t="shared" ref="R23:R27" si="7">IF(ISTEXT(P23),P23,P23+TIME(0,N23,0))</f>
        <v>0.69444444444444431</v>
      </c>
    </row>
    <row r="24" spans="1:20" s="14" customFormat="1" ht="20.25">
      <c r="A24" s="126" t="s">
        <v>43</v>
      </c>
      <c r="B24" s="127"/>
      <c r="C24" s="21">
        <v>14</v>
      </c>
      <c r="D24" s="77">
        <f>C24-C23</f>
        <v>7</v>
      </c>
      <c r="E24" s="50">
        <v>10</v>
      </c>
      <c r="F24" s="28">
        <f t="shared" si="2"/>
        <v>0.25486111111111109</v>
      </c>
      <c r="G24" s="12">
        <v>1</v>
      </c>
      <c r="H24" s="7">
        <f t="shared" si="3"/>
        <v>0.25555555555555554</v>
      </c>
      <c r="I24" s="5">
        <f t="shared" si="4"/>
        <v>0.63680555555555551</v>
      </c>
      <c r="J24" s="150">
        <v>1</v>
      </c>
      <c r="K24" s="151"/>
      <c r="L24" s="29">
        <f t="shared" si="5"/>
        <v>0.63749999999999996</v>
      </c>
      <c r="M24" s="28">
        <f t="shared" si="0"/>
        <v>0.32152777777777769</v>
      </c>
      <c r="N24" s="12">
        <v>1</v>
      </c>
      <c r="O24" s="7">
        <f t="shared" si="6"/>
        <v>0.32222222222222213</v>
      </c>
      <c r="P24" s="22">
        <f t="shared" si="1"/>
        <v>0.68611111111111101</v>
      </c>
      <c r="Q24" s="51">
        <v>1</v>
      </c>
      <c r="R24" s="29">
        <f t="shared" si="7"/>
        <v>0.68680555555555545</v>
      </c>
    </row>
    <row r="25" spans="1:20" ht="20.25">
      <c r="A25" s="126" t="s">
        <v>44</v>
      </c>
      <c r="B25" s="127"/>
      <c r="C25" s="20">
        <v>18</v>
      </c>
      <c r="D25" s="77">
        <f t="shared" ref="D25:D28" si="8">C25-C24</f>
        <v>4</v>
      </c>
      <c r="E25" s="50">
        <v>7</v>
      </c>
      <c r="F25" s="28">
        <f t="shared" si="2"/>
        <v>0.26041666666666663</v>
      </c>
      <c r="G25" s="12">
        <v>1</v>
      </c>
      <c r="H25" s="7">
        <f t="shared" si="3"/>
        <v>0.26111111111111107</v>
      </c>
      <c r="I25" s="5">
        <f t="shared" si="4"/>
        <v>0.64236111111111105</v>
      </c>
      <c r="J25" s="150">
        <v>1</v>
      </c>
      <c r="K25" s="151"/>
      <c r="L25" s="29">
        <f t="shared" si="5"/>
        <v>0.64305555555555549</v>
      </c>
      <c r="M25" s="28">
        <f t="shared" si="0"/>
        <v>0.31597222222222215</v>
      </c>
      <c r="N25" s="12">
        <v>1</v>
      </c>
      <c r="O25" s="7">
        <f t="shared" si="6"/>
        <v>0.3166666666666666</v>
      </c>
      <c r="P25" s="22">
        <f t="shared" si="1"/>
        <v>0.68055555555555547</v>
      </c>
      <c r="Q25" s="51">
        <v>1</v>
      </c>
      <c r="R25" s="29">
        <f t="shared" si="7"/>
        <v>0.68124999999999991</v>
      </c>
    </row>
    <row r="26" spans="1:20" ht="20.25">
      <c r="A26" s="126" t="s">
        <v>45</v>
      </c>
      <c r="B26" s="127"/>
      <c r="C26" s="20">
        <v>22</v>
      </c>
      <c r="D26" s="77">
        <f t="shared" si="8"/>
        <v>4</v>
      </c>
      <c r="E26" s="50">
        <v>6</v>
      </c>
      <c r="F26" s="28">
        <f t="shared" si="2"/>
        <v>0.26527777777777772</v>
      </c>
      <c r="G26" s="12">
        <v>1</v>
      </c>
      <c r="H26" s="7">
        <f t="shared" si="3"/>
        <v>0.26597222222222217</v>
      </c>
      <c r="I26" s="5">
        <f t="shared" si="4"/>
        <v>0.64722222222222214</v>
      </c>
      <c r="J26" s="150">
        <v>1</v>
      </c>
      <c r="K26" s="151"/>
      <c r="L26" s="29">
        <f t="shared" si="5"/>
        <v>0.64791666666666659</v>
      </c>
      <c r="M26" s="28">
        <f t="shared" si="0"/>
        <v>0.31111111111111106</v>
      </c>
      <c r="N26" s="12">
        <v>1</v>
      </c>
      <c r="O26" s="7">
        <f t="shared" si="6"/>
        <v>0.3118055555555555</v>
      </c>
      <c r="P26" s="22">
        <f t="shared" si="1"/>
        <v>0.67569444444444438</v>
      </c>
      <c r="Q26" s="51">
        <v>1</v>
      </c>
      <c r="R26" s="29">
        <f t="shared" si="7"/>
        <v>0.67638888888888882</v>
      </c>
    </row>
    <row r="27" spans="1:20" ht="18.75" customHeight="1">
      <c r="A27" s="126" t="s">
        <v>46</v>
      </c>
      <c r="B27" s="127"/>
      <c r="C27" s="20">
        <v>27</v>
      </c>
      <c r="D27" s="77">
        <f t="shared" si="8"/>
        <v>5</v>
      </c>
      <c r="E27" s="50">
        <v>8</v>
      </c>
      <c r="F27" s="28">
        <f t="shared" si="2"/>
        <v>0.2715277777777777</v>
      </c>
      <c r="G27" s="12">
        <v>1</v>
      </c>
      <c r="H27" s="7">
        <f t="shared" si="3"/>
        <v>0.27222222222222214</v>
      </c>
      <c r="I27" s="5">
        <f t="shared" si="4"/>
        <v>0.65347222222222212</v>
      </c>
      <c r="J27" s="150">
        <v>1</v>
      </c>
      <c r="K27" s="151"/>
      <c r="L27" s="29">
        <f t="shared" si="5"/>
        <v>0.65416666666666656</v>
      </c>
      <c r="M27" s="28">
        <f>O28+(TIME(0,E28,0))</f>
        <v>0.30486111111111108</v>
      </c>
      <c r="N27" s="12">
        <v>1</v>
      </c>
      <c r="O27" s="7">
        <f t="shared" si="6"/>
        <v>0.30555555555555552</v>
      </c>
      <c r="P27" s="22">
        <f>R28+(TIME(0,E28,0))</f>
        <v>0.6694444444444444</v>
      </c>
      <c r="Q27" s="51">
        <v>1</v>
      </c>
      <c r="R27" s="29">
        <f t="shared" si="7"/>
        <v>0.67013888888888884</v>
      </c>
    </row>
    <row r="28" spans="1:20" ht="18.75" customHeight="1" thickBot="1">
      <c r="A28" s="123" t="s">
        <v>50</v>
      </c>
      <c r="B28" s="124"/>
      <c r="C28" s="42">
        <v>31.5</v>
      </c>
      <c r="D28" s="77">
        <f t="shared" si="8"/>
        <v>4.5</v>
      </c>
      <c r="E28" s="50">
        <v>9</v>
      </c>
      <c r="F28" s="30">
        <f t="shared" si="2"/>
        <v>0.27847222222222212</v>
      </c>
      <c r="G28" s="31"/>
      <c r="H28" s="32"/>
      <c r="I28" s="91">
        <f t="shared" si="4"/>
        <v>0.66041666666666654</v>
      </c>
      <c r="J28" s="153"/>
      <c r="K28" s="154"/>
      <c r="L28" s="65"/>
      <c r="M28" s="30"/>
      <c r="N28" s="31"/>
      <c r="O28" s="40">
        <v>0.2986111111111111</v>
      </c>
      <c r="P28" s="34"/>
      <c r="Q28" s="52"/>
      <c r="R28" s="39">
        <v>0.66319444444444442</v>
      </c>
      <c r="T28" s="38"/>
    </row>
    <row r="29" spans="1:20" s="1" customFormat="1" ht="18.75" customHeight="1">
      <c r="E29" s="48">
        <f>SUM(E22:E28)</f>
        <v>46</v>
      </c>
      <c r="F29" s="60" t="s">
        <v>31</v>
      </c>
      <c r="G29" s="61"/>
      <c r="H29" s="62">
        <f>F28-H22</f>
        <v>3.5416666666666569E-2</v>
      </c>
      <c r="I29" s="56"/>
      <c r="J29" s="57"/>
      <c r="K29" s="57"/>
      <c r="L29" s="63">
        <f>I28-L22</f>
        <v>3.5416666666666541E-2</v>
      </c>
      <c r="M29" s="58"/>
      <c r="N29" s="57"/>
      <c r="O29" s="63">
        <f>M22-O28</f>
        <v>3.5416666666666541E-2</v>
      </c>
      <c r="P29" s="57"/>
      <c r="Q29" s="57"/>
      <c r="R29" s="63">
        <f>P22-R28</f>
        <v>3.5416666666666541E-2</v>
      </c>
    </row>
    <row r="30" spans="1:20" s="1" customFormat="1" ht="18.75" customHeight="1">
      <c r="E30" s="88"/>
      <c r="F30" s="61"/>
      <c r="G30" s="61"/>
      <c r="H30" s="69"/>
      <c r="I30" s="56"/>
      <c r="J30" s="57"/>
      <c r="K30" s="57"/>
      <c r="L30" s="59"/>
      <c r="M30" s="58"/>
      <c r="N30" s="57"/>
      <c r="O30" s="59"/>
      <c r="P30" s="57"/>
      <c r="Q30" s="57"/>
      <c r="R30" s="59"/>
    </row>
    <row r="31" spans="1:20" ht="10.5" customHeight="1">
      <c r="M31" s="41"/>
      <c r="N31" s="13"/>
      <c r="O31" s="13"/>
      <c r="P31" s="15"/>
    </row>
    <row r="32" spans="1:20" ht="20.25">
      <c r="C32" s="3" t="s">
        <v>17</v>
      </c>
      <c r="D32" s="3"/>
      <c r="E32" s="3"/>
      <c r="F32" s="3"/>
      <c r="G32" s="45"/>
      <c r="H32" s="45"/>
      <c r="I32" s="45"/>
      <c r="J32" s="46"/>
      <c r="K32" s="46"/>
      <c r="L32" s="46"/>
      <c r="O32" s="47" t="s">
        <v>18</v>
      </c>
      <c r="P32" s="47"/>
    </row>
    <row r="33" spans="6:17" ht="18.75">
      <c r="F33" s="19"/>
      <c r="G33" s="19"/>
      <c r="H33" s="19"/>
      <c r="I33" s="19"/>
      <c r="J33" s="13"/>
      <c r="K33" s="13"/>
      <c r="L33" s="15"/>
    </row>
    <row r="34" spans="6:17" ht="45" customHeight="1"/>
    <row r="35" spans="6:17" ht="18.75">
      <c r="F35" s="10"/>
      <c r="G35" s="11"/>
      <c r="H35" s="11"/>
      <c r="I35" s="11"/>
      <c r="J35" s="11"/>
      <c r="K35" s="11"/>
      <c r="L35" s="11"/>
      <c r="Q35" s="38"/>
    </row>
    <row r="36" spans="6:17" ht="17.25" customHeight="1">
      <c r="I36" s="17"/>
    </row>
    <row r="37" spans="6:17" ht="21">
      <c r="G37" s="152"/>
      <c r="H37" s="152"/>
    </row>
  </sheetData>
  <mergeCells count="49">
    <mergeCell ref="A27:B27"/>
    <mergeCell ref="J27:K27"/>
    <mergeCell ref="G37:H37"/>
    <mergeCell ref="A28:B28"/>
    <mergeCell ref="J28:K28"/>
    <mergeCell ref="A25:B25"/>
    <mergeCell ref="J25:K25"/>
    <mergeCell ref="A26:B26"/>
    <mergeCell ref="J26:K26"/>
    <mergeCell ref="A24:B24"/>
    <mergeCell ref="J24:K24"/>
    <mergeCell ref="M18:R18"/>
    <mergeCell ref="A19:B21"/>
    <mergeCell ref="C19:D20"/>
    <mergeCell ref="E19:E20"/>
    <mergeCell ref="F19:H19"/>
    <mergeCell ref="I19:L19"/>
    <mergeCell ref="M19:O19"/>
    <mergeCell ref="P19:R19"/>
    <mergeCell ref="J20:K20"/>
    <mergeCell ref="J21:K21"/>
    <mergeCell ref="A22:B22"/>
    <mergeCell ref="J22:K22"/>
    <mergeCell ref="A23:B23"/>
    <mergeCell ref="C15:F16"/>
    <mergeCell ref="G15:I15"/>
    <mergeCell ref="J15:L15"/>
    <mergeCell ref="F18:L18"/>
    <mergeCell ref="J23:K23"/>
    <mergeCell ref="M15:Q16"/>
    <mergeCell ref="G16:I16"/>
    <mergeCell ref="J16:L16"/>
    <mergeCell ref="C12:G13"/>
    <mergeCell ref="H12:K13"/>
    <mergeCell ref="L12:N13"/>
    <mergeCell ref="O12:Q13"/>
    <mergeCell ref="C14:F14"/>
    <mergeCell ref="G14:I14"/>
    <mergeCell ref="J14:L14"/>
    <mergeCell ref="M14:Q14"/>
    <mergeCell ref="C11:G11"/>
    <mergeCell ref="H11:K11"/>
    <mergeCell ref="L11:N11"/>
    <mergeCell ref="O11:Q11"/>
    <mergeCell ref="O1:S1"/>
    <mergeCell ref="O2:U2"/>
    <mergeCell ref="C7:Q7"/>
    <mergeCell ref="C8:Q8"/>
    <mergeCell ref="C9:Q9"/>
  </mergeCells>
  <pageMargins left="0.45" right="0.24" top="1" bottom="0.55000000000000004" header="0.5" footer="0.5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8"/>
  <sheetViews>
    <sheetView topLeftCell="A13" zoomScale="70" zoomScaleNormal="70" zoomScaleSheetLayoutView="90" workbookViewId="0">
      <selection activeCell="J26" sqref="J25:K26"/>
    </sheetView>
  </sheetViews>
  <sheetFormatPr defaultRowHeight="12.75"/>
  <cols>
    <col min="2" max="2" width="18.7109375" customWidth="1"/>
    <col min="3" max="4" width="10.85546875" customWidth="1"/>
    <col min="5" max="5" width="9.42578125" customWidth="1"/>
    <col min="6" max="6" width="11.140625" customWidth="1"/>
    <col min="7" max="7" width="7.28515625" customWidth="1"/>
    <col min="8" max="8" width="12.7109375" customWidth="1"/>
    <col min="9" max="9" width="9.28515625" customWidth="1"/>
    <col min="10" max="11" width="4.140625" customWidth="1"/>
    <col min="12" max="12" width="11.85546875" customWidth="1"/>
    <col min="13" max="13" width="9.5703125" customWidth="1"/>
    <col min="14" max="14" width="7.42578125" customWidth="1"/>
    <col min="15" max="15" width="11.7109375" customWidth="1"/>
    <col min="17" max="17" width="7.5703125" customWidth="1"/>
    <col min="18" max="18" width="11.140625" customWidth="1"/>
    <col min="19" max="19" width="10.28515625" customWidth="1"/>
  </cols>
  <sheetData>
    <row r="1" spans="1:21" s="16" customFormat="1" ht="21" customHeight="1">
      <c r="B1" s="43" t="s">
        <v>20</v>
      </c>
      <c r="C1" s="43"/>
      <c r="D1" s="43"/>
      <c r="E1" s="43"/>
      <c r="F1" s="4"/>
      <c r="G1" s="4"/>
      <c r="H1" s="70"/>
      <c r="I1" s="44"/>
      <c r="J1" s="44"/>
      <c r="K1" s="44"/>
      <c r="L1" s="44"/>
      <c r="M1" s="44"/>
      <c r="N1" s="44"/>
      <c r="O1" s="97" t="s">
        <v>21</v>
      </c>
      <c r="P1" s="97"/>
      <c r="Q1" s="97"/>
      <c r="R1" s="97"/>
      <c r="S1" s="97"/>
      <c r="T1" s="44"/>
      <c r="U1" s="44"/>
    </row>
    <row r="2" spans="1:21" s="16" customFormat="1" ht="23.25" customHeight="1">
      <c r="B2" s="18" t="s">
        <v>22</v>
      </c>
      <c r="C2" s="18"/>
      <c r="D2" s="18"/>
      <c r="E2" s="18"/>
      <c r="F2" s="18"/>
      <c r="G2" s="18"/>
      <c r="H2" s="44"/>
      <c r="I2" s="44"/>
      <c r="J2" s="44"/>
      <c r="K2" s="44"/>
      <c r="L2" s="44"/>
      <c r="M2" s="44"/>
      <c r="N2" s="44"/>
      <c r="O2" s="98" t="s">
        <v>28</v>
      </c>
      <c r="P2" s="98"/>
      <c r="Q2" s="98"/>
      <c r="R2" s="98"/>
      <c r="S2" s="98"/>
      <c r="T2" s="98"/>
      <c r="U2" s="98"/>
    </row>
    <row r="3" spans="1:21" ht="20.25">
      <c r="B3" s="18" t="s">
        <v>23</v>
      </c>
      <c r="C3" s="18"/>
      <c r="D3" s="18"/>
      <c r="E3" s="18"/>
      <c r="F3" s="18"/>
      <c r="G3" s="44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71"/>
    </row>
    <row r="4" spans="1:21" ht="20.25">
      <c r="B4" s="4" t="s">
        <v>25</v>
      </c>
      <c r="C4" s="4"/>
      <c r="D4" s="4"/>
      <c r="E4" s="4"/>
      <c r="F4" s="4"/>
      <c r="G4" s="4"/>
      <c r="H4" s="45"/>
      <c r="I4" s="45"/>
      <c r="J4" s="45"/>
      <c r="K4" s="45"/>
      <c r="L4" s="45"/>
      <c r="M4" s="45"/>
      <c r="N4" s="45"/>
      <c r="O4" s="44" t="s">
        <v>37</v>
      </c>
      <c r="P4" s="44"/>
      <c r="Q4" s="44"/>
      <c r="R4" s="71" t="s">
        <v>15</v>
      </c>
      <c r="S4" s="71"/>
      <c r="T4" s="71"/>
      <c r="U4" s="45"/>
    </row>
    <row r="5" spans="1:21" ht="24.75" customHeight="1">
      <c r="B5" s="4" t="s">
        <v>24</v>
      </c>
      <c r="C5" s="4"/>
      <c r="D5" s="4"/>
      <c r="E5" s="4"/>
      <c r="F5" s="4"/>
      <c r="G5" s="4"/>
      <c r="H5" s="45"/>
      <c r="I5" s="45"/>
      <c r="J5" s="45"/>
      <c r="K5" s="45"/>
      <c r="L5" s="45"/>
      <c r="M5" s="45"/>
      <c r="N5" s="45"/>
      <c r="O5" s="71" t="s">
        <v>32</v>
      </c>
      <c r="P5" s="71"/>
      <c r="Q5" s="71"/>
      <c r="R5" s="71"/>
      <c r="S5" s="71"/>
      <c r="T5" s="3"/>
      <c r="U5" s="3"/>
    </row>
    <row r="6" spans="1:21" ht="20.2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7"/>
      <c r="M6" s="67"/>
      <c r="N6" s="67"/>
      <c r="O6" s="67"/>
      <c r="P6" s="67"/>
      <c r="Q6" s="67"/>
      <c r="R6" s="67"/>
    </row>
    <row r="7" spans="1:21" ht="23.25" customHeight="1">
      <c r="C7" s="99" t="s">
        <v>12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</row>
    <row r="8" spans="1:21" ht="24.75" customHeight="1">
      <c r="C8" s="100" t="s">
        <v>29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21" ht="19.5" customHeight="1">
      <c r="C9" s="101" t="s">
        <v>47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21" ht="6.75" customHeight="1">
      <c r="C10" s="1"/>
      <c r="D10" s="1"/>
      <c r="E10" s="1"/>
      <c r="F10" s="87"/>
      <c r="G10" s="87"/>
      <c r="H10" s="87"/>
      <c r="I10" s="87"/>
      <c r="J10" s="87"/>
      <c r="K10" s="87"/>
      <c r="L10" s="87"/>
      <c r="M10" s="87"/>
    </row>
    <row r="11" spans="1:21" ht="49.5" customHeight="1">
      <c r="C11" s="93" t="s">
        <v>0</v>
      </c>
      <c r="D11" s="93"/>
      <c r="E11" s="93"/>
      <c r="F11" s="93"/>
      <c r="G11" s="93"/>
      <c r="H11" s="93" t="s">
        <v>1</v>
      </c>
      <c r="I11" s="93"/>
      <c r="J11" s="93"/>
      <c r="K11" s="93"/>
      <c r="L11" s="93" t="s">
        <v>14</v>
      </c>
      <c r="M11" s="93"/>
      <c r="N11" s="93"/>
      <c r="O11" s="94" t="s">
        <v>13</v>
      </c>
      <c r="P11" s="95"/>
      <c r="Q11" s="96"/>
    </row>
    <row r="12" spans="1:21" ht="37.5" customHeight="1">
      <c r="C12" s="111" t="s">
        <v>49</v>
      </c>
      <c r="D12" s="112"/>
      <c r="E12" s="112"/>
      <c r="F12" s="112"/>
      <c r="G12" s="113"/>
      <c r="H12" s="111" t="s">
        <v>19</v>
      </c>
      <c r="I12" s="112"/>
      <c r="J12" s="112"/>
      <c r="K12" s="113"/>
      <c r="L12" s="117">
        <f>C29</f>
        <v>33</v>
      </c>
      <c r="M12" s="118"/>
      <c r="N12" s="119"/>
      <c r="O12" s="111" t="s">
        <v>51</v>
      </c>
      <c r="P12" s="112"/>
      <c r="Q12" s="113"/>
      <c r="R12" s="88"/>
    </row>
    <row r="13" spans="1:21" ht="21.75" customHeight="1">
      <c r="C13" s="114"/>
      <c r="D13" s="115"/>
      <c r="E13" s="115"/>
      <c r="F13" s="115"/>
      <c r="G13" s="116"/>
      <c r="H13" s="114"/>
      <c r="I13" s="115"/>
      <c r="J13" s="115"/>
      <c r="K13" s="116"/>
      <c r="L13" s="105"/>
      <c r="M13" s="106"/>
      <c r="N13" s="107"/>
      <c r="O13" s="114"/>
      <c r="P13" s="115"/>
      <c r="Q13" s="116"/>
      <c r="R13" s="49"/>
    </row>
    <row r="14" spans="1:21" ht="19.5" customHeight="1">
      <c r="C14" s="120" t="s">
        <v>2</v>
      </c>
      <c r="D14" s="121"/>
      <c r="E14" s="121"/>
      <c r="F14" s="122"/>
      <c r="G14" s="120" t="s">
        <v>36</v>
      </c>
      <c r="H14" s="121"/>
      <c r="I14" s="122"/>
      <c r="J14" s="120" t="s">
        <v>3</v>
      </c>
      <c r="K14" s="121"/>
      <c r="L14" s="122"/>
      <c r="M14" s="120" t="s">
        <v>4</v>
      </c>
      <c r="N14" s="121"/>
      <c r="O14" s="121"/>
      <c r="P14" s="121"/>
      <c r="Q14" s="122"/>
      <c r="R14" s="2"/>
    </row>
    <row r="15" spans="1:21" ht="18.75" customHeight="1">
      <c r="C15" s="111" t="s">
        <v>16</v>
      </c>
      <c r="D15" s="112"/>
      <c r="E15" s="112"/>
      <c r="F15" s="113"/>
      <c r="G15" s="128" t="s">
        <v>54</v>
      </c>
      <c r="H15" s="129"/>
      <c r="I15" s="130"/>
      <c r="J15" s="108" t="s">
        <v>35</v>
      </c>
      <c r="K15" s="109"/>
      <c r="L15" s="110"/>
      <c r="M15" s="102"/>
      <c r="N15" s="103"/>
      <c r="O15" s="103"/>
      <c r="P15" s="103"/>
      <c r="Q15" s="104"/>
    </row>
    <row r="16" spans="1:21" ht="18.75" customHeight="1">
      <c r="C16" s="114"/>
      <c r="D16" s="115"/>
      <c r="E16" s="115"/>
      <c r="F16" s="116"/>
      <c r="G16" s="108" t="s">
        <v>53</v>
      </c>
      <c r="H16" s="109"/>
      <c r="I16" s="110"/>
      <c r="J16" s="108" t="s">
        <v>30</v>
      </c>
      <c r="K16" s="109"/>
      <c r="L16" s="110"/>
      <c r="M16" s="105"/>
      <c r="N16" s="106"/>
      <c r="O16" s="106"/>
      <c r="P16" s="106"/>
      <c r="Q16" s="107"/>
      <c r="R16" s="2"/>
    </row>
    <row r="17" spans="1:20" ht="9.75" customHeight="1" thickBot="1">
      <c r="C17" s="75"/>
      <c r="D17" s="75"/>
      <c r="E17" s="75"/>
      <c r="F17" s="85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2"/>
    </row>
    <row r="18" spans="1:20" ht="18" customHeight="1">
      <c r="F18" s="131" t="s">
        <v>26</v>
      </c>
      <c r="G18" s="132"/>
      <c r="H18" s="132"/>
      <c r="I18" s="132"/>
      <c r="J18" s="132"/>
      <c r="K18" s="132"/>
      <c r="L18" s="133"/>
      <c r="M18" s="134" t="s">
        <v>27</v>
      </c>
      <c r="N18" s="135"/>
      <c r="O18" s="135"/>
      <c r="P18" s="135"/>
      <c r="Q18" s="135"/>
      <c r="R18" s="136"/>
    </row>
    <row r="19" spans="1:20" ht="17.25" customHeight="1">
      <c r="A19" s="94" t="s">
        <v>6</v>
      </c>
      <c r="B19" s="95"/>
      <c r="C19" s="149" t="s">
        <v>41</v>
      </c>
      <c r="D19" s="149"/>
      <c r="E19" s="156" t="s">
        <v>5</v>
      </c>
      <c r="F19" s="144" t="s">
        <v>33</v>
      </c>
      <c r="G19" s="145"/>
      <c r="H19" s="146"/>
      <c r="I19" s="147" t="s">
        <v>34</v>
      </c>
      <c r="J19" s="145"/>
      <c r="K19" s="145"/>
      <c r="L19" s="148"/>
      <c r="M19" s="144" t="s">
        <v>33</v>
      </c>
      <c r="N19" s="145"/>
      <c r="O19" s="145"/>
      <c r="P19" s="147" t="s">
        <v>34</v>
      </c>
      <c r="Q19" s="145"/>
      <c r="R19" s="148"/>
    </row>
    <row r="20" spans="1:20" ht="18.75" customHeight="1">
      <c r="A20" s="137"/>
      <c r="B20" s="155"/>
      <c r="C20" s="149"/>
      <c r="D20" s="149"/>
      <c r="E20" s="156"/>
      <c r="F20" s="23" t="s">
        <v>7</v>
      </c>
      <c r="G20" s="81" t="s">
        <v>8</v>
      </c>
      <c r="H20" s="81" t="s">
        <v>9</v>
      </c>
      <c r="I20" s="81" t="s">
        <v>7</v>
      </c>
      <c r="J20" s="149" t="s">
        <v>8</v>
      </c>
      <c r="K20" s="149"/>
      <c r="L20" s="24" t="s">
        <v>9</v>
      </c>
      <c r="M20" s="23" t="s">
        <v>7</v>
      </c>
      <c r="N20" s="81" t="s">
        <v>8</v>
      </c>
      <c r="O20" s="81" t="s">
        <v>9</v>
      </c>
      <c r="P20" s="81" t="s">
        <v>7</v>
      </c>
      <c r="Q20" s="81" t="s">
        <v>8</v>
      </c>
      <c r="R20" s="24" t="s">
        <v>9</v>
      </c>
    </row>
    <row r="21" spans="1:20" ht="27.75" customHeight="1">
      <c r="A21" s="137"/>
      <c r="B21" s="138"/>
      <c r="C21" s="92" t="s">
        <v>39</v>
      </c>
      <c r="D21" s="92" t="s">
        <v>40</v>
      </c>
      <c r="E21" s="84" t="s">
        <v>11</v>
      </c>
      <c r="F21" s="25" t="s">
        <v>10</v>
      </c>
      <c r="G21" s="82" t="s">
        <v>11</v>
      </c>
      <c r="H21" s="82" t="s">
        <v>10</v>
      </c>
      <c r="I21" s="82" t="s">
        <v>10</v>
      </c>
      <c r="J21" s="93" t="s">
        <v>11</v>
      </c>
      <c r="K21" s="93"/>
      <c r="L21" s="26" t="s">
        <v>10</v>
      </c>
      <c r="M21" s="35" t="s">
        <v>10</v>
      </c>
      <c r="N21" s="36" t="s">
        <v>11</v>
      </c>
      <c r="O21" s="36" t="s">
        <v>10</v>
      </c>
      <c r="P21" s="82" t="s">
        <v>10</v>
      </c>
      <c r="Q21" s="82" t="s">
        <v>11</v>
      </c>
      <c r="R21" s="26" t="s">
        <v>10</v>
      </c>
    </row>
    <row r="22" spans="1:20" ht="20.25">
      <c r="A22" s="123" t="s">
        <v>38</v>
      </c>
      <c r="B22" s="124"/>
      <c r="C22" s="20">
        <v>0</v>
      </c>
      <c r="D22" s="76">
        <v>0</v>
      </c>
      <c r="E22" s="84">
        <v>0</v>
      </c>
      <c r="F22" s="27"/>
      <c r="G22" s="9"/>
      <c r="H22" s="6">
        <v>0.24305555555555555</v>
      </c>
      <c r="I22" s="8"/>
      <c r="J22" s="125"/>
      <c r="K22" s="125"/>
      <c r="L22" s="64">
        <v>0.625</v>
      </c>
      <c r="M22" s="28">
        <f t="shared" ref="M22:M28" si="0">O23+(TIME(0,E23,0))</f>
        <v>0.33402777777777765</v>
      </c>
      <c r="N22" s="37"/>
      <c r="O22" s="7"/>
      <c r="P22" s="22">
        <f t="shared" ref="P22:P28" si="1">R23+(TIME(0,E23,0))</f>
        <v>0.69861111111111096</v>
      </c>
      <c r="Q22" s="83"/>
      <c r="R22" s="33"/>
    </row>
    <row r="23" spans="1:20" ht="20.25">
      <c r="A23" s="126" t="s">
        <v>42</v>
      </c>
      <c r="B23" s="127"/>
      <c r="C23" s="21">
        <v>7</v>
      </c>
      <c r="D23" s="77">
        <f>C23-C22</f>
        <v>7</v>
      </c>
      <c r="E23" s="84">
        <v>6</v>
      </c>
      <c r="F23" s="28">
        <f t="shared" ref="F23:F29" si="2">H22+TIME(0,E23,0)</f>
        <v>0.24722222222222223</v>
      </c>
      <c r="G23" s="12">
        <v>1</v>
      </c>
      <c r="H23" s="7">
        <f>IF(ISTEXT(G23),F23,F23+TIME(0,G23,0))</f>
        <v>0.24791666666666667</v>
      </c>
      <c r="I23" s="5">
        <f t="shared" ref="I23:I29" si="3">L22+TIME(0,E23,0)</f>
        <v>0.62916666666666665</v>
      </c>
      <c r="J23" s="150">
        <v>1</v>
      </c>
      <c r="K23" s="151"/>
      <c r="L23" s="29">
        <f t="shared" ref="L23:L28" si="4">IF(ISTEXT(I23),I23,I23+TIME(0,J23,0))</f>
        <v>0.62986111111111109</v>
      </c>
      <c r="M23" s="28">
        <f t="shared" si="0"/>
        <v>0.32916666666666655</v>
      </c>
      <c r="N23" s="12">
        <v>1</v>
      </c>
      <c r="O23" s="7">
        <f t="shared" ref="O23:O28" si="5">IF(ISTEXT(M23),M23,M23+TIME(0,N23,0))</f>
        <v>0.32986111111111099</v>
      </c>
      <c r="P23" s="22">
        <f>R25+(TIME(0,E25,0))</f>
        <v>0.69374999999999987</v>
      </c>
      <c r="Q23" s="80">
        <v>1</v>
      </c>
      <c r="R23" s="29">
        <f t="shared" ref="R23:R28" si="6">IF(ISTEXT(P23),P23,P23+TIME(0,N23,0))</f>
        <v>0.69444444444444431</v>
      </c>
    </row>
    <row r="24" spans="1:20" ht="20.25">
      <c r="A24" s="126" t="s">
        <v>52</v>
      </c>
      <c r="B24" s="127"/>
      <c r="C24" s="21">
        <v>8.5</v>
      </c>
      <c r="D24" s="77">
        <f t="shared" ref="D24:D29" si="7">C24-C23</f>
        <v>1.5</v>
      </c>
      <c r="E24" s="84">
        <v>3</v>
      </c>
      <c r="F24" s="28"/>
      <c r="G24" s="12"/>
      <c r="H24" s="7"/>
      <c r="I24" s="5">
        <f t="shared" si="3"/>
        <v>0.63194444444444442</v>
      </c>
      <c r="J24" s="150">
        <v>1</v>
      </c>
      <c r="K24" s="151"/>
      <c r="L24" s="29">
        <f t="shared" si="4"/>
        <v>0.63263888888888886</v>
      </c>
      <c r="M24" s="28">
        <f t="shared" si="0"/>
        <v>0.32638888888888878</v>
      </c>
      <c r="N24" s="12">
        <v>1</v>
      </c>
      <c r="O24" s="7">
        <f t="shared" si="5"/>
        <v>0.32708333333333323</v>
      </c>
      <c r="P24" s="22"/>
      <c r="Q24" s="80"/>
      <c r="R24" s="29"/>
    </row>
    <row r="25" spans="1:20" s="14" customFormat="1" ht="20.25">
      <c r="A25" s="126" t="s">
        <v>43</v>
      </c>
      <c r="B25" s="127"/>
      <c r="C25" s="21">
        <v>15.5</v>
      </c>
      <c r="D25" s="77">
        <f t="shared" si="7"/>
        <v>7</v>
      </c>
      <c r="E25" s="84">
        <v>10</v>
      </c>
      <c r="F25" s="28">
        <f>H23+TIME(0,E25,0)</f>
        <v>0.25486111111111109</v>
      </c>
      <c r="G25" s="12">
        <v>1</v>
      </c>
      <c r="H25" s="7">
        <f t="shared" ref="H25:H28" si="8">IF(ISTEXT(G25),F25,F25+TIME(0,G25,0))</f>
        <v>0.25555555555555554</v>
      </c>
      <c r="I25" s="5">
        <f t="shared" si="3"/>
        <v>0.63958333333333328</v>
      </c>
      <c r="J25" s="150">
        <v>1</v>
      </c>
      <c r="K25" s="151"/>
      <c r="L25" s="29">
        <f t="shared" si="4"/>
        <v>0.64027777777777772</v>
      </c>
      <c r="M25" s="28">
        <f t="shared" si="0"/>
        <v>0.31874999999999992</v>
      </c>
      <c r="N25" s="12">
        <v>1</v>
      </c>
      <c r="O25" s="7">
        <f t="shared" si="5"/>
        <v>0.31944444444444436</v>
      </c>
      <c r="P25" s="22">
        <f t="shared" si="1"/>
        <v>0.68611111111111101</v>
      </c>
      <c r="Q25" s="80">
        <v>1</v>
      </c>
      <c r="R25" s="29">
        <f t="shared" si="6"/>
        <v>0.68680555555555545</v>
      </c>
      <c r="T25" s="157"/>
    </row>
    <row r="26" spans="1:20" ht="20.25">
      <c r="A26" s="126" t="s">
        <v>44</v>
      </c>
      <c r="B26" s="127"/>
      <c r="C26" s="20">
        <v>19.5</v>
      </c>
      <c r="D26" s="77">
        <f t="shared" si="7"/>
        <v>4</v>
      </c>
      <c r="E26" s="84">
        <v>7</v>
      </c>
      <c r="F26" s="28">
        <f>H25+TIME(0,E26,0)</f>
        <v>0.26041666666666663</v>
      </c>
      <c r="G26" s="12">
        <v>1</v>
      </c>
      <c r="H26" s="7">
        <f t="shared" si="8"/>
        <v>0.26111111111111107</v>
      </c>
      <c r="I26" s="5">
        <f t="shared" si="3"/>
        <v>0.64513888888888882</v>
      </c>
      <c r="J26" s="150">
        <v>1</v>
      </c>
      <c r="K26" s="151"/>
      <c r="L26" s="29">
        <f t="shared" si="4"/>
        <v>0.64583333333333326</v>
      </c>
      <c r="M26" s="28">
        <f t="shared" si="0"/>
        <v>0.31319444444444439</v>
      </c>
      <c r="N26" s="12">
        <v>1</v>
      </c>
      <c r="O26" s="7">
        <f t="shared" si="5"/>
        <v>0.31388888888888883</v>
      </c>
      <c r="P26" s="22">
        <f t="shared" si="1"/>
        <v>0.68055555555555547</v>
      </c>
      <c r="Q26" s="80">
        <v>1</v>
      </c>
      <c r="R26" s="29">
        <f t="shared" si="6"/>
        <v>0.68124999999999991</v>
      </c>
    </row>
    <row r="27" spans="1:20" ht="20.25">
      <c r="A27" s="126" t="s">
        <v>45</v>
      </c>
      <c r="B27" s="127"/>
      <c r="C27" s="20">
        <v>23.5</v>
      </c>
      <c r="D27" s="77">
        <f t="shared" si="7"/>
        <v>4</v>
      </c>
      <c r="E27" s="84">
        <v>6</v>
      </c>
      <c r="F27" s="28">
        <f t="shared" si="2"/>
        <v>0.26527777777777772</v>
      </c>
      <c r="G27" s="12">
        <v>1</v>
      </c>
      <c r="H27" s="7">
        <f t="shared" si="8"/>
        <v>0.26597222222222217</v>
      </c>
      <c r="I27" s="5">
        <f t="shared" si="3"/>
        <v>0.64999999999999991</v>
      </c>
      <c r="J27" s="150">
        <v>1</v>
      </c>
      <c r="K27" s="151"/>
      <c r="L27" s="29">
        <f t="shared" si="4"/>
        <v>0.65069444444444435</v>
      </c>
      <c r="M27" s="28">
        <f t="shared" si="0"/>
        <v>0.30833333333333329</v>
      </c>
      <c r="N27" s="12">
        <v>1</v>
      </c>
      <c r="O27" s="7">
        <f t="shared" si="5"/>
        <v>0.30902777777777773</v>
      </c>
      <c r="P27" s="22">
        <f t="shared" si="1"/>
        <v>0.67569444444444438</v>
      </c>
      <c r="Q27" s="80">
        <v>1</v>
      </c>
      <c r="R27" s="29">
        <f t="shared" si="6"/>
        <v>0.67638888888888882</v>
      </c>
    </row>
    <row r="28" spans="1:20" ht="18.75" customHeight="1">
      <c r="A28" s="126" t="s">
        <v>46</v>
      </c>
      <c r="B28" s="127"/>
      <c r="C28" s="20">
        <v>28.5</v>
      </c>
      <c r="D28" s="77">
        <f t="shared" si="7"/>
        <v>5</v>
      </c>
      <c r="E28" s="84">
        <v>8</v>
      </c>
      <c r="F28" s="28">
        <f t="shared" si="2"/>
        <v>0.2715277777777777</v>
      </c>
      <c r="G28" s="12">
        <v>1</v>
      </c>
      <c r="H28" s="7">
        <f t="shared" si="8"/>
        <v>0.27222222222222214</v>
      </c>
      <c r="I28" s="5">
        <f t="shared" si="3"/>
        <v>0.65624999999999989</v>
      </c>
      <c r="J28" s="150">
        <v>1</v>
      </c>
      <c r="K28" s="151"/>
      <c r="L28" s="29">
        <f t="shared" si="4"/>
        <v>0.65694444444444433</v>
      </c>
      <c r="M28" s="28">
        <f t="shared" si="0"/>
        <v>0.30208333333333331</v>
      </c>
      <c r="N28" s="12">
        <v>1</v>
      </c>
      <c r="O28" s="7">
        <f t="shared" si="5"/>
        <v>0.30277777777777776</v>
      </c>
      <c r="P28" s="22">
        <f t="shared" si="1"/>
        <v>0.6694444444444444</v>
      </c>
      <c r="Q28" s="80">
        <v>1</v>
      </c>
      <c r="R28" s="29">
        <f t="shared" si="6"/>
        <v>0.67013888888888884</v>
      </c>
    </row>
    <row r="29" spans="1:20" ht="18.75" customHeight="1" thickBot="1">
      <c r="A29" s="123" t="s">
        <v>50</v>
      </c>
      <c r="B29" s="124"/>
      <c r="C29" s="42">
        <v>33</v>
      </c>
      <c r="D29" s="77">
        <f t="shared" si="7"/>
        <v>4.5</v>
      </c>
      <c r="E29" s="84">
        <v>9</v>
      </c>
      <c r="F29" s="28">
        <f t="shared" si="2"/>
        <v>0.27847222222222212</v>
      </c>
      <c r="G29" s="31"/>
      <c r="H29" s="32"/>
      <c r="I29" s="5">
        <f t="shared" si="3"/>
        <v>0.66319444444444431</v>
      </c>
      <c r="J29" s="153"/>
      <c r="K29" s="154"/>
      <c r="L29" s="65"/>
      <c r="M29" s="30"/>
      <c r="N29" s="31"/>
      <c r="O29" s="40">
        <v>0.29583333333333334</v>
      </c>
      <c r="P29" s="34"/>
      <c r="Q29" s="79"/>
      <c r="R29" s="39">
        <v>0.66319444444444442</v>
      </c>
      <c r="T29" s="38"/>
    </row>
    <row r="30" spans="1:20" s="1" customFormat="1" ht="18.75" customHeight="1">
      <c r="E30" s="48">
        <f>SUM(E22:E29)</f>
        <v>49</v>
      </c>
      <c r="F30" s="60" t="s">
        <v>31</v>
      </c>
      <c r="G30" s="61"/>
      <c r="H30" s="62">
        <f>F29-H22</f>
        <v>3.5416666666666569E-2</v>
      </c>
      <c r="I30" s="56"/>
      <c r="J30" s="57"/>
      <c r="K30" s="57"/>
      <c r="L30" s="63">
        <f>I29-L22</f>
        <v>3.8194444444444309E-2</v>
      </c>
      <c r="M30" s="58"/>
      <c r="N30" s="57"/>
      <c r="O30" s="63">
        <f>M22-O29</f>
        <v>3.8194444444444309E-2</v>
      </c>
      <c r="P30" s="57"/>
      <c r="Q30" s="57"/>
      <c r="R30" s="63">
        <f>P22-R29</f>
        <v>3.5416666666666541E-2</v>
      </c>
    </row>
    <row r="31" spans="1:20" s="1" customFormat="1" ht="11.25" customHeight="1">
      <c r="E31" s="88"/>
      <c r="F31" s="61"/>
      <c r="G31" s="61"/>
      <c r="H31" s="69"/>
      <c r="I31" s="56"/>
      <c r="J31" s="57"/>
      <c r="K31" s="57"/>
      <c r="L31" s="59"/>
      <c r="M31" s="58"/>
      <c r="N31" s="57"/>
      <c r="O31" s="59"/>
      <c r="P31" s="57"/>
      <c r="Q31" s="57"/>
      <c r="R31" s="59"/>
    </row>
    <row r="32" spans="1:20" ht="10.5" customHeight="1">
      <c r="M32" s="41"/>
      <c r="N32" s="13"/>
      <c r="O32" s="13"/>
      <c r="P32" s="15"/>
    </row>
    <row r="33" spans="3:17" ht="20.25">
      <c r="C33" s="3" t="s">
        <v>17</v>
      </c>
      <c r="D33" s="3"/>
      <c r="E33" s="3"/>
      <c r="F33" s="3"/>
      <c r="G33" s="45"/>
      <c r="H33" s="45"/>
      <c r="I33" s="45"/>
      <c r="J33" s="46"/>
      <c r="K33" s="46"/>
      <c r="L33" s="46"/>
      <c r="O33" s="47" t="s">
        <v>18</v>
      </c>
      <c r="P33" s="47"/>
    </row>
    <row r="34" spans="3:17" ht="18.75">
      <c r="F34" s="19"/>
      <c r="G34" s="19"/>
      <c r="H34" s="19"/>
      <c r="I34" s="19"/>
      <c r="J34" s="13"/>
      <c r="K34" s="13"/>
      <c r="L34" s="15"/>
    </row>
    <row r="35" spans="3:17" ht="45" customHeight="1"/>
    <row r="36" spans="3:17" ht="18.75">
      <c r="F36" s="10"/>
      <c r="G36" s="11"/>
      <c r="H36" s="11"/>
      <c r="I36" s="11"/>
      <c r="J36" s="11"/>
      <c r="K36" s="11"/>
      <c r="L36" s="11"/>
      <c r="Q36" s="38"/>
    </row>
    <row r="37" spans="3:17" ht="17.25" customHeight="1">
      <c r="I37" s="17"/>
    </row>
    <row r="38" spans="3:17" ht="21">
      <c r="G38" s="152"/>
      <c r="H38" s="152"/>
    </row>
  </sheetData>
  <mergeCells count="51">
    <mergeCell ref="C11:G11"/>
    <mergeCell ref="H11:K11"/>
    <mergeCell ref="L11:N11"/>
    <mergeCell ref="O11:Q11"/>
    <mergeCell ref="O1:S1"/>
    <mergeCell ref="O2:U2"/>
    <mergeCell ref="C7:Q7"/>
    <mergeCell ref="C8:Q8"/>
    <mergeCell ref="C9:Q9"/>
    <mergeCell ref="C12:G13"/>
    <mergeCell ref="H12:K13"/>
    <mergeCell ref="L12:N13"/>
    <mergeCell ref="O12:Q13"/>
    <mergeCell ref="C14:F14"/>
    <mergeCell ref="G14:I14"/>
    <mergeCell ref="J14:L14"/>
    <mergeCell ref="M14:Q14"/>
    <mergeCell ref="C15:F16"/>
    <mergeCell ref="G15:I15"/>
    <mergeCell ref="J15:L15"/>
    <mergeCell ref="M15:Q16"/>
    <mergeCell ref="G16:I16"/>
    <mergeCell ref="J16:L16"/>
    <mergeCell ref="F18:L18"/>
    <mergeCell ref="M18:R18"/>
    <mergeCell ref="A19:B21"/>
    <mergeCell ref="C19:D20"/>
    <mergeCell ref="E19:E20"/>
    <mergeCell ref="F19:H19"/>
    <mergeCell ref="I19:L19"/>
    <mergeCell ref="M19:O19"/>
    <mergeCell ref="P19:R19"/>
    <mergeCell ref="J20:K20"/>
    <mergeCell ref="J21:K21"/>
    <mergeCell ref="A22:B22"/>
    <mergeCell ref="J22:K22"/>
    <mergeCell ref="A23:B23"/>
    <mergeCell ref="J23:K23"/>
    <mergeCell ref="A29:B29"/>
    <mergeCell ref="J29:K29"/>
    <mergeCell ref="G38:H38"/>
    <mergeCell ref="A24:B24"/>
    <mergeCell ref="J24:K24"/>
    <mergeCell ref="A26:B26"/>
    <mergeCell ref="J26:K26"/>
    <mergeCell ref="A27:B27"/>
    <mergeCell ref="J27:K27"/>
    <mergeCell ref="A28:B28"/>
    <mergeCell ref="J28:K28"/>
    <mergeCell ref="A25:B25"/>
    <mergeCell ref="J25:K25"/>
  </mergeCells>
  <pageMargins left="0.45" right="0.24" top="1" bottom="0.55000000000000004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любаны вторник</vt:lpstr>
      <vt:lpstr>любаны среда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NOtoka</dc:creator>
  <cp:lastModifiedBy>user</cp:lastModifiedBy>
  <cp:revision/>
  <cp:lastPrinted>2022-05-18T07:56:49Z</cp:lastPrinted>
  <dcterms:created xsi:type="dcterms:W3CDTF">2012-11-30T09:40:03Z</dcterms:created>
  <dcterms:modified xsi:type="dcterms:W3CDTF">2022-05-18T08:03:29Z</dcterms:modified>
</cp:coreProperties>
</file>